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NHẬT ĐÔNG\1.BÁO CÁO\BC XDCB\BC XDCB 30-4-2022\"/>
    </mc:Choice>
  </mc:AlternateContent>
  <xr:revisionPtr revIDLastSave="0" documentId="13_ncr:1_{D0E60C4B-FEBC-428C-A4F4-9F4C6199ADF7}" xr6:coauthVersionLast="47" xr6:coauthVersionMax="47" xr10:uidLastSave="{00000000-0000-0000-0000-000000000000}"/>
  <bookViews>
    <workbookView xWindow="-120" yWindow="-120" windowWidth="29040" windowHeight="15840" tabRatio="366" firstSheet="1" activeTab="3" xr2:uid="{00000000-000D-0000-FFFF-FFFF00000000}"/>
  </bookViews>
  <sheets>
    <sheet name="DS QD" sheetId="6" state="hidden" r:id="rId1"/>
    <sheet name="NSTW" sheetId="4" r:id="rId2"/>
    <sheet name="HTMT" sheetId="5" r:id="rId3"/>
    <sheet name="ODA" sheetId="3" r:id="rId4"/>
  </sheets>
  <definedNames>
    <definedName name="_xlnm.Print_Area" localSheetId="2">HTMT!$A$1:$Y$16</definedName>
    <definedName name="_xlnm.Print_Area" localSheetId="1">NSTW!$A$1:$AA$23</definedName>
    <definedName name="_xlnm.Print_Area" localSheetId="3">ODA!$A$1:$AF$24</definedName>
    <definedName name="_xlnm.Print_Titles" localSheetId="2">HTMT!$6:$10</definedName>
    <definedName name="_xlnm.Print_Titles" localSheetId="1">NSTW!$6:$10</definedName>
    <definedName name="_xlnm.Print_Titles" localSheetId="3">ODA!$6:$12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25" i="3" l="1"/>
  <c r="AD24" i="3" s="1"/>
  <c r="AD23" i="3"/>
  <c r="AD21" i="3"/>
  <c r="AD20" i="3"/>
  <c r="AD19" i="3"/>
  <c r="AD17" i="3"/>
  <c r="AD16" i="3" s="1"/>
  <c r="AD15" i="3" s="1"/>
  <c r="AD14" i="3" s="1"/>
  <c r="AD13" i="3" s="1"/>
  <c r="AE25" i="3"/>
  <c r="AE24" i="3" s="1"/>
  <c r="AE23" i="3"/>
  <c r="AE21" i="3"/>
  <c r="AE20" i="3" s="1"/>
  <c r="AE19" i="3" s="1"/>
  <c r="AE17" i="3"/>
  <c r="AE16" i="3" s="1"/>
  <c r="AE15" i="3" s="1"/>
  <c r="W14" i="5"/>
  <c r="W13" i="5" s="1"/>
  <c r="W12" i="5" s="1"/>
  <c r="W11" i="5" s="1"/>
  <c r="X14" i="5"/>
  <c r="X13" i="5" s="1"/>
  <c r="X12" i="5" s="1"/>
  <c r="X11" i="5" s="1"/>
  <c r="Y18" i="4"/>
  <c r="Y17" i="4" s="1"/>
  <c r="Y16" i="4" s="1"/>
  <c r="Y14" i="4"/>
  <c r="Y13" i="4" s="1"/>
  <c r="Y12" i="4" s="1"/>
  <c r="Z18" i="4"/>
  <c r="Z17" i="4" s="1"/>
  <c r="Z16" i="4" s="1"/>
  <c r="Z14" i="4"/>
  <c r="Z13" i="4"/>
  <c r="Z12" i="4"/>
  <c r="AC25" i="3"/>
  <c r="AC24" i="3" s="1"/>
  <c r="AC23" i="3"/>
  <c r="AC21" i="3"/>
  <c r="AC20" i="3" s="1"/>
  <c r="AC19" i="3" s="1"/>
  <c r="V14" i="5"/>
  <c r="V13" i="5" s="1"/>
  <c r="V12" i="5" s="1"/>
  <c r="V11" i="5" s="1"/>
  <c r="AE14" i="3" l="1"/>
  <c r="AE13" i="3" s="1"/>
  <c r="Y11" i="4"/>
  <c r="Z11" i="4"/>
  <c r="X18" i="4"/>
  <c r="X17" i="4" s="1"/>
  <c r="X16" i="4" s="1"/>
  <c r="X14" i="4"/>
  <c r="X13" i="4" s="1"/>
  <c r="X12" i="4" s="1"/>
  <c r="W21" i="4"/>
  <c r="V21" i="4" s="1"/>
  <c r="W20" i="4"/>
  <c r="W18" i="4" s="1"/>
  <c r="W17" i="4" s="1"/>
  <c r="W19" i="4"/>
  <c r="V19" i="4" s="1"/>
  <c r="V22" i="4"/>
  <c r="V15" i="4"/>
  <c r="W14" i="4"/>
  <c r="W13" i="4" s="1"/>
  <c r="W12" i="4" s="1"/>
  <c r="V20" i="4" l="1"/>
  <c r="X11" i="4"/>
  <c r="W16" i="4"/>
  <c r="W11" i="4" l="1"/>
  <c r="P15" i="5" l="1"/>
  <c r="P14" i="5" s="1"/>
  <c r="P13" i="5" s="1"/>
  <c r="P12" i="5" s="1"/>
  <c r="P11" i="5" s="1"/>
  <c r="N14" i="5"/>
  <c r="N13" i="5" s="1"/>
  <c r="N12" i="5" s="1"/>
  <c r="N11" i="5" s="1"/>
  <c r="O14" i="5"/>
  <c r="O13" i="5" s="1"/>
  <c r="O12" i="5" s="1"/>
  <c r="O11" i="5" s="1"/>
  <c r="N18" i="4"/>
  <c r="N17" i="4" s="1"/>
  <c r="N16" i="4" s="1"/>
  <c r="O18" i="4"/>
  <c r="O17" i="4" s="1"/>
  <c r="O16" i="4" s="1"/>
  <c r="Q18" i="4"/>
  <c r="Q17" i="4" s="1"/>
  <c r="Q16" i="4" s="1"/>
  <c r="N14" i="4"/>
  <c r="N13" i="4" s="1"/>
  <c r="N12" i="4" s="1"/>
  <c r="O14" i="4"/>
  <c r="O13" i="4" s="1"/>
  <c r="O12" i="4" s="1"/>
  <c r="P22" i="4"/>
  <c r="P21" i="4"/>
  <c r="P20" i="4"/>
  <c r="P19" i="4"/>
  <c r="P18" i="4" l="1"/>
  <c r="P17" i="4" s="1"/>
  <c r="P16" i="4" s="1"/>
  <c r="N11" i="4"/>
  <c r="O11" i="4"/>
  <c r="T15" i="5"/>
  <c r="T14" i="5" s="1"/>
  <c r="T13" i="5" s="1"/>
  <c r="T12" i="5" s="1"/>
  <c r="T11" i="5" s="1"/>
  <c r="S15" i="5"/>
  <c r="S14" i="5" s="1"/>
  <c r="S13" i="5" s="1"/>
  <c r="S12" i="5" s="1"/>
  <c r="S11" i="5" s="1"/>
  <c r="U14" i="5"/>
  <c r="U13" i="5" s="1"/>
  <c r="U12" i="5" s="1"/>
  <c r="U11" i="5" s="1"/>
  <c r="R14" i="5"/>
  <c r="R13" i="5" s="1"/>
  <c r="R12" i="5" s="1"/>
  <c r="R11" i="5" s="1"/>
  <c r="Q14" i="5"/>
  <c r="Q13" i="5" s="1"/>
  <c r="Q12" i="5" s="1"/>
  <c r="Q11" i="5" s="1"/>
  <c r="M14" i="5"/>
  <c r="M13" i="5" s="1"/>
  <c r="M12" i="5" s="1"/>
  <c r="M11" i="5" s="1"/>
  <c r="L14" i="5"/>
  <c r="L13" i="5" s="1"/>
  <c r="L12" i="5" s="1"/>
  <c r="L11" i="5" s="1"/>
  <c r="K14" i="5"/>
  <c r="K13" i="5" s="1"/>
  <c r="K12" i="5" s="1"/>
  <c r="K11" i="5" s="1"/>
  <c r="U22" i="3" l="1"/>
  <c r="U18" i="3"/>
  <c r="T22" i="4" l="1"/>
  <c r="T21" i="4"/>
  <c r="T20" i="4"/>
  <c r="S18" i="4"/>
  <c r="S17" i="4" s="1"/>
  <c r="S16" i="4" s="1"/>
  <c r="R18" i="4"/>
  <c r="R17" i="4" s="1"/>
  <c r="R16" i="4" s="1"/>
  <c r="T19" i="4"/>
  <c r="T15" i="4"/>
  <c r="T14" i="4" s="1"/>
  <c r="S15" i="4"/>
  <c r="S14" i="4" s="1"/>
  <c r="Q15" i="4"/>
  <c r="P15" i="4" s="1"/>
  <c r="P14" i="4" s="1"/>
  <c r="P13" i="4" s="1"/>
  <c r="P12" i="4" s="1"/>
  <c r="P11" i="4" s="1"/>
  <c r="R14" i="4"/>
  <c r="AA22" i="3"/>
  <c r="AA21" i="3" s="1"/>
  <c r="AA20" i="3" s="1"/>
  <c r="AA19" i="3" s="1"/>
  <c r="AA18" i="3"/>
  <c r="AA17" i="3" s="1"/>
  <c r="AA16" i="3" s="1"/>
  <c r="AA15" i="3" s="1"/>
  <c r="Z17" i="3"/>
  <c r="Z16" i="3" s="1"/>
  <c r="Z15" i="3" s="1"/>
  <c r="Y17" i="3"/>
  <c r="Y16" i="3" s="1"/>
  <c r="Y15" i="3" s="1"/>
  <c r="Z21" i="3"/>
  <c r="Z20" i="3" s="1"/>
  <c r="Z19" i="3" s="1"/>
  <c r="Y21" i="3"/>
  <c r="Y20" i="3" s="1"/>
  <c r="Y19" i="3" s="1"/>
  <c r="AB23" i="3"/>
  <c r="N25" i="3"/>
  <c r="N24" i="3" s="1"/>
  <c r="O25" i="3"/>
  <c r="O24" i="3" s="1"/>
  <c r="P25" i="3"/>
  <c r="P24" i="3" s="1"/>
  <c r="Q25" i="3"/>
  <c r="Q24" i="3" s="1"/>
  <c r="R25" i="3"/>
  <c r="R24" i="3" s="1"/>
  <c r="S25" i="3"/>
  <c r="S24" i="3" s="1"/>
  <c r="T25" i="3"/>
  <c r="T24" i="3" s="1"/>
  <c r="U25" i="3"/>
  <c r="U24" i="3" s="1"/>
  <c r="X25" i="3"/>
  <c r="X24" i="3" s="1"/>
  <c r="AB25" i="3"/>
  <c r="AB24" i="3" s="1"/>
  <c r="Y14" i="3" l="1"/>
  <c r="Y13" i="3" s="1"/>
  <c r="R13" i="4"/>
  <c r="R12" i="4" s="1"/>
  <c r="R11" i="4" s="1"/>
  <c r="S13" i="4"/>
  <c r="S12" i="4" s="1"/>
  <c r="S11" i="4" s="1"/>
  <c r="T13" i="4"/>
  <c r="T12" i="4" s="1"/>
  <c r="T18" i="4"/>
  <c r="T17" i="4" s="1"/>
  <c r="T16" i="4" s="1"/>
  <c r="AB18" i="3"/>
  <c r="AC17" i="3" s="1"/>
  <c r="AC16" i="3" s="1"/>
  <c r="AC15" i="3" s="1"/>
  <c r="AC14" i="3" s="1"/>
  <c r="AC13" i="3" s="1"/>
  <c r="AA14" i="3"/>
  <c r="AA13" i="3" s="1"/>
  <c r="Z14" i="3"/>
  <c r="Z13" i="3" s="1"/>
  <c r="T11" i="4" l="1"/>
  <c r="O17" i="3"/>
  <c r="O16" i="3" s="1"/>
  <c r="O15" i="3" s="1"/>
  <c r="P17" i="3"/>
  <c r="P16" i="3" s="1"/>
  <c r="P15" i="3" s="1"/>
  <c r="P14" i="3" s="1"/>
  <c r="P13" i="3" s="1"/>
  <c r="S17" i="3"/>
  <c r="S16" i="3" s="1"/>
  <c r="S15" i="3" s="1"/>
  <c r="T17" i="3"/>
  <c r="T16" i="3" s="1"/>
  <c r="T15" i="3" s="1"/>
  <c r="X17" i="3"/>
  <c r="X16" i="3" s="1"/>
  <c r="X15" i="3" s="1"/>
  <c r="AB17" i="3"/>
  <c r="AB16" i="3" s="1"/>
  <c r="AB15" i="3" s="1"/>
  <c r="AB21" i="3" l="1"/>
  <c r="AB20" i="3" s="1"/>
  <c r="AB19" i="3" s="1"/>
  <c r="AB14" i="3" s="1"/>
  <c r="AB13" i="3" s="1"/>
  <c r="Q14" i="4"/>
  <c r="Q13" i="4" s="1"/>
  <c r="U18" i="4"/>
  <c r="L14" i="4"/>
  <c r="L13" i="4" s="1"/>
  <c r="M14" i="4"/>
  <c r="M13" i="4" s="1"/>
  <c r="U14" i="4"/>
  <c r="K14" i="4"/>
  <c r="K13" i="4" s="1"/>
  <c r="L18" i="4"/>
  <c r="M18" i="4"/>
  <c r="K18" i="4"/>
  <c r="X21" i="3"/>
  <c r="X20" i="3" s="1"/>
  <c r="X19" i="3" s="1"/>
  <c r="X14" i="3" s="1"/>
  <c r="X13" i="3" s="1"/>
  <c r="T21" i="3"/>
  <c r="T20" i="3" s="1"/>
  <c r="T19" i="3" s="1"/>
  <c r="T14" i="3" s="1"/>
  <c r="T13" i="3" s="1"/>
  <c r="S21" i="3"/>
  <c r="S20" i="3" s="1"/>
  <c r="S19" i="3" s="1"/>
  <c r="S14" i="3" s="1"/>
  <c r="S13" i="3" s="1"/>
  <c r="O21" i="3"/>
  <c r="O20" i="3" s="1"/>
  <c r="O19" i="3" s="1"/>
  <c r="O14" i="3" s="1"/>
  <c r="O13" i="3" s="1"/>
  <c r="R18" i="3"/>
  <c r="R17" i="3" s="1"/>
  <c r="R16" i="3" s="1"/>
  <c r="R15" i="3" s="1"/>
  <c r="R22" i="3"/>
  <c r="R21" i="3" s="1"/>
  <c r="R20" i="3" s="1"/>
  <c r="R19" i="3" s="1"/>
  <c r="U17" i="3"/>
  <c r="U16" i="3" s="1"/>
  <c r="U15" i="3" s="1"/>
  <c r="U13" i="4" l="1"/>
  <c r="V13" i="4" s="1"/>
  <c r="V14" i="4"/>
  <c r="U17" i="4"/>
  <c r="V18" i="4"/>
  <c r="Q12" i="4"/>
  <c r="Q11" i="4" s="1"/>
  <c r="R14" i="3"/>
  <c r="R13" i="3" s="1"/>
  <c r="N18" i="3"/>
  <c r="N17" i="3" s="1"/>
  <c r="N16" i="3" s="1"/>
  <c r="N15" i="3" s="1"/>
  <c r="N22" i="3"/>
  <c r="M12" i="4"/>
  <c r="L12" i="4"/>
  <c r="K12" i="4"/>
  <c r="K17" i="4"/>
  <c r="K16" i="4" s="1"/>
  <c r="M17" i="4"/>
  <c r="M16" i="4" s="1"/>
  <c r="L17" i="4"/>
  <c r="L16" i="4" s="1"/>
  <c r="U21" i="3"/>
  <c r="U20" i="3" s="1"/>
  <c r="U19" i="3" s="1"/>
  <c r="U14" i="3" s="1"/>
  <c r="U13" i="3" s="1"/>
  <c r="U16" i="4" l="1"/>
  <c r="V16" i="4" s="1"/>
  <c r="V17" i="4"/>
  <c r="U12" i="4"/>
  <c r="L11" i="4"/>
  <c r="M11" i="4"/>
  <c r="N21" i="3"/>
  <c r="N20" i="3" s="1"/>
  <c r="N19" i="3" s="1"/>
  <c r="N14" i="3" s="1"/>
  <c r="N13" i="3" s="1"/>
  <c r="U11" i="4" l="1"/>
  <c r="V11" i="4" s="1"/>
  <c r="V12" i="4"/>
</calcChain>
</file>

<file path=xl/sharedStrings.xml><?xml version="1.0" encoding="utf-8"?>
<sst xmlns="http://schemas.openxmlformats.org/spreadsheetml/2006/main" count="242" uniqueCount="163">
  <si>
    <t>Danh mục dự án</t>
  </si>
  <si>
    <t>Địa điểm XD</t>
  </si>
  <si>
    <t>Ghi chú</t>
  </si>
  <si>
    <t>Số quyết định; ngày, tháng, năm ban hành</t>
  </si>
  <si>
    <t>Tổng số (tất cả các nguồn vốn)</t>
  </si>
  <si>
    <t>Tổng số</t>
  </si>
  <si>
    <t xml:space="preserve">Trong đó: </t>
  </si>
  <si>
    <t>Bờ kè chống sạt lở suối Cần Đăng chảy qua trung tâm thị trấn Tân Biên, huyện Tân Biên</t>
  </si>
  <si>
    <t>Nâng cấp, mở rộng ĐT.795</t>
  </si>
  <si>
    <t>Đường liên tuyến kết nối vùng N8-ĐT.787B-ĐT.789</t>
  </si>
  <si>
    <t>Đường 794 đoạn từ ngã ba Kà Tum đến cầu Sài Gòn (giai đoạn 2)</t>
  </si>
  <si>
    <t>Đường vào đồn Biên phòng Suối Lam</t>
  </si>
  <si>
    <t>Nhà tài trợ</t>
  </si>
  <si>
    <t>Vốn đối ứng</t>
  </si>
  <si>
    <t>Vốn nước ngoài (theo Hiệp định)</t>
  </si>
  <si>
    <t>Trong đó:</t>
  </si>
  <si>
    <t>Quy đổi ra tiền Việt</t>
  </si>
  <si>
    <t>NSTW</t>
  </si>
  <si>
    <t>Đưa vào cân đối NSTW</t>
  </si>
  <si>
    <t>Vay lại</t>
  </si>
  <si>
    <t>Khu KTCK Mộc Bài</t>
  </si>
  <si>
    <t>26/12/2016</t>
  </si>
  <si>
    <t>Năng lực
 thiết kế</t>
  </si>
  <si>
    <t>Đơn vị: Triệu đồng</t>
  </si>
  <si>
    <t>STT</t>
  </si>
  <si>
    <t>Danh mục công trình, dự án</t>
  </si>
  <si>
    <t>Chủ đầu tư</t>
  </si>
  <si>
    <t>Thời gian KC-HT</t>
  </si>
  <si>
    <t>Ngày ký kết Hiệp định</t>
  </si>
  <si>
    <t>Ngày kết thúc Hiệp định</t>
  </si>
  <si>
    <t xml:space="preserve">Số quyết định </t>
  </si>
  <si>
    <t xml:space="preserve">TMĐT </t>
  </si>
  <si>
    <t xml:space="preserve">Vốn đối ứng </t>
  </si>
  <si>
    <t xml:space="preserve">TỔNG SỐ </t>
  </si>
  <si>
    <t>I</t>
  </si>
  <si>
    <t>1</t>
  </si>
  <si>
    <t>Ban QLDA PT đô thị hành lang tiểu vùng sông Mê Kông tỉnh Tây Ninh</t>
  </si>
  <si>
    <t>13km đường BTNN, hệ thống cấp nước 7000m3/ngày, hệ thống xử lý nước thải 9000m3/ngày, và cơ sở thu hồi, phân loại rác</t>
  </si>
  <si>
    <t>ADB</t>
  </si>
  <si>
    <t>II</t>
  </si>
  <si>
    <t>Tăng cường quản lý đất đai và cơ sở dữ liệu quản lý đất đai trên địa bàn tỉnh Tây Ninh (VILG)</t>
  </si>
  <si>
    <t>Sở Tài nguyên và Môi trường</t>
  </si>
  <si>
    <t>toàn tỉnh</t>
  </si>
  <si>
    <t>Tăng cường chất lượng cung cấp dịch vụ đất đai, xây dựng CSHT đất đai và triển khai hệ thống thông tin đất đai đa mục tiêu</t>
  </si>
  <si>
    <t>2018-2022</t>
  </si>
  <si>
    <t>WB</t>
  </si>
  <si>
    <t>Dự án Phát triển các đô thị hành lang sông Mekong mở rộng tại Mộc Bài - Tây Ninh</t>
  </si>
  <si>
    <t>-</t>
  </si>
  <si>
    <t xml:space="preserve">Năng lực
thiết kế </t>
  </si>
  <si>
    <t>1236/QĐ-BTNMT ngày 30/5/2016;
3159/QĐ-UBND
12/4/2017;
992/QĐ-UBND  02/5/2019</t>
  </si>
  <si>
    <t>2014-2022</t>
  </si>
  <si>
    <t>Tính bằng
nguyên tệ</t>
  </si>
  <si>
    <t>Trong đó: Thu hồi các khoản vốn ứng trước NSTW</t>
  </si>
  <si>
    <t>Thanh toán nợ đọng XDCB</t>
  </si>
  <si>
    <t>Thời gian
 KC-HT</t>
  </si>
  <si>
    <t>TỔNG SỐ</t>
  </si>
  <si>
    <t>Hệ thống tưới tiêu phía tây sông Vàm Cỏ Đông (giai đoạn 1)</t>
  </si>
  <si>
    <t xml:space="preserve"> Châu Thành, Bến Cầu</t>
  </si>
  <si>
    <t>tưới tiêu 17.000 ha</t>
  </si>
  <si>
    <t>Sở NN&amp;PTNT</t>
  </si>
  <si>
    <t>Trong đó: vốn NSTW</t>
  </si>
  <si>
    <t>a</t>
  </si>
  <si>
    <t>b</t>
  </si>
  <si>
    <t>BQLDA ĐTXD ngành Giao thông</t>
  </si>
  <si>
    <t>2</t>
  </si>
  <si>
    <t>3</t>
  </si>
  <si>
    <t>Bộ chỉ huy BĐBP tỉnh</t>
  </si>
  <si>
    <t>Tân Châu</t>
  </si>
  <si>
    <t>Tân Châu, Tân Biên</t>
  </si>
  <si>
    <t>16km BTXM</t>
  </si>
  <si>
    <t>36,2km BTN</t>
  </si>
  <si>
    <t>13.653,16m</t>
  </si>
  <si>
    <t>2021-2024</t>
  </si>
  <si>
    <t>TX Trảng Bàng, DMC</t>
  </si>
  <si>
    <t>46,5km BTN, bmđ=19,5m, bnđ=22,5m</t>
  </si>
  <si>
    <t>2021-2026</t>
  </si>
  <si>
    <t>Thị trấn Tân Biên</t>
  </si>
  <si>
    <t>Dài 1.780m</t>
  </si>
  <si>
    <t>2020-2024</t>
  </si>
  <si>
    <t>BQLDA ĐTXD huyện Tân Biên</t>
  </si>
  <si>
    <t>Môi trường</t>
  </si>
  <si>
    <t>Dự án nhóm A, nhóm B</t>
  </si>
  <si>
    <t>Nông nghiệp, lâm nghiệp, diêm nghiệp, thủy lợi và thủy sản</t>
  </si>
  <si>
    <t>Giao thông</t>
  </si>
  <si>
    <t>Tài nguyên</t>
  </si>
  <si>
    <t xml:space="preserve">Thu hồi các khoản vốn ứng trước </t>
  </si>
  <si>
    <t>Kế hoạch đầu tư công trung hạn giai đoạn 2021-2025 nguồn NSTW</t>
  </si>
  <si>
    <t xml:space="preserve">Dự án chuyển tiếp </t>
  </si>
  <si>
    <t>Dự án chuyển tiếp</t>
  </si>
  <si>
    <t>4</t>
  </si>
  <si>
    <t>Hệ thống thu gom và xử lý nước thải thành phố Tây Ninh</t>
  </si>
  <si>
    <t>UBND Thành phố TN</t>
  </si>
  <si>
    <t>Thành phố TN</t>
  </si>
  <si>
    <t>5.000 m3/ngđ</t>
  </si>
  <si>
    <t>2019-2020</t>
  </si>
  <si>
    <t>Italia</t>
  </si>
  <si>
    <t>26/9/2018</t>
  </si>
  <si>
    <t>835/QĐ-UBND 12/4/2017; 1100/QĐ-UBND 17/5/2018; 413/QĐ-UBND 08/02/2018; 2372/QĐ-UBND 25/9/2018; 2741/QĐ-UBND 12/11/2018</t>
  </si>
  <si>
    <t>*</t>
  </si>
  <si>
    <t>Dự kiến phân bổ cho dự án</t>
  </si>
  <si>
    <t>DA chưa phân bổ</t>
  </si>
  <si>
    <t>Kế hoạch vốn ODA năm 2021</t>
  </si>
  <si>
    <t>Giải ngân kế hoạch vốn ODA năm 2021</t>
  </si>
  <si>
    <t>Kế hoạch vốn ODA còn lại tiếp tục phân bổ 2022-2025</t>
  </si>
  <si>
    <t>Quyết định đầu tư</t>
  </si>
  <si>
    <t>Quyết định chủ trương</t>
  </si>
  <si>
    <t>Quyết định chủ trương đầu tư</t>
  </si>
  <si>
    <t>797/TTg-QHQT ngày 14/6/2012; 1826/QĐ-TTg ngày 16/11/2017; 213/QĐ-TTg ngày 17/02/2021</t>
  </si>
  <si>
    <t>930/QĐ-TTg ngày 30/5/2016</t>
  </si>
  <si>
    <t>1528/QĐ-UBND ngày 17/7/2020; 1323/QĐ-UBND ngày 22/6/2021 (đc)</t>
  </si>
  <si>
    <t>1641/QĐ-UBND ngày 31/7/2020; 1434/QĐ-UBND ngày 07/7/2021 (đc)</t>
  </si>
  <si>
    <t>39/HĐND-KTNS ngày 24/3/2017; 44/NQ-HĐND ngày 16/12/2019</t>
  </si>
  <si>
    <t>2527/QĐ-UBND
27/10/2017; 363/QĐ-UBND ngày 27/02/2020; 1516/QĐ-UBND ngày 15/7/2021 (đc)</t>
  </si>
  <si>
    <t>17/NQ-HĐND ngày 11/7/2019; 802/QĐ-UBND ngày 06/4/2021 (đc); 1372/QĐ-UBND ngày 28/6/2021 (đc)</t>
  </si>
  <si>
    <t>2688/QĐ-UBND ngày 03/11/2020; 857/QĐ-UBND ngày 14/4/2021 (đc); 1433/QĐ-UBND ngày 07/7/2021 (đc)</t>
  </si>
  <si>
    <t xml:space="preserve">2996/QĐ-UBND ngày 09/12/2020; 1431/QĐ-UBND ngày 07/7/2021 (đc) </t>
  </si>
  <si>
    <t xml:space="preserve">Ghi chú
</t>
  </si>
  <si>
    <t>KH năm 2021</t>
  </si>
  <si>
    <t>Dự kiến giải ngân KH năm 2021</t>
  </si>
  <si>
    <t>Số vốn còn lại tiếp tục phân bổ giai đoạn 2022-2025</t>
  </si>
  <si>
    <t>Lũy kế vốn đã bố trí đến năm 2020</t>
  </si>
  <si>
    <t>40.880.000
 USD</t>
  </si>
  <si>
    <t>3.828.710 
USD</t>
  </si>
  <si>
    <t xml:space="preserve">Kế hoạch đầu tư công trung hạn 
giai đoạn 2021-2025 </t>
  </si>
  <si>
    <t>Vốn ODA (cấp phát)</t>
  </si>
  <si>
    <t>Biểu số I</t>
  </si>
  <si>
    <t>(Kèm theo Tờ trình số         /TTr-SKHĐT ngày       tháng       năm 2021 của Sở Kế hoạch và Đầu tư Tây Ninh)</t>
  </si>
  <si>
    <t>3020/QĐ-UBND
ngày 19/12/2016;
 1378/QĐ-UBND ngày 29/6/2021</t>
  </si>
  <si>
    <t>677/QĐ-UBND
ngày 24/3/2021;  2178/QĐ-UBND ngày 10/9/2021</t>
  </si>
  <si>
    <t xml:space="preserve">1036/QĐ-UBND ngày 11/5/2021
</t>
  </si>
  <si>
    <t>43/NQ-HĐND ngày 10/12/2019; 18/NQ-HĐND ngày 28/5/2021</t>
  </si>
  <si>
    <t>1492/QĐ-UBND ngày 12/7/2021</t>
  </si>
  <si>
    <t>140/QĐ-BQLKKT
ngày 26/7/2012;
2006/QĐ-UBND
ngày 17/9/2019; 945/QĐ-UBND ngày 11/5/2020; 2643/QĐ-UBND ngày 28/10/2020</t>
  </si>
  <si>
    <t>Mã số dự án</t>
  </si>
  <si>
    <t>Mã ngành kinh tế</t>
  </si>
  <si>
    <t>Biểu số II</t>
  </si>
  <si>
    <t>Biểu số  III</t>
  </si>
  <si>
    <t xml:space="preserve">Kế hoạch
 năm 2022 </t>
  </si>
  <si>
    <t xml:space="preserve">Kế hoạch năm 2022 </t>
  </si>
  <si>
    <t>BẢO VỆ MÔI TRƯỜNG</t>
  </si>
  <si>
    <t>Mã số 
dự án</t>
  </si>
  <si>
    <t xml:space="preserve"> </t>
  </si>
  <si>
    <t>Lũy kế vốn đã bố trí đến hết năm trước năm kế hoạch</t>
  </si>
  <si>
    <t>Kế hoạch năm 2022 điều chỉnh</t>
  </si>
  <si>
    <t>Tăng (+)/ Giảm (-)</t>
  </si>
  <si>
    <t>Giải ngân</t>
  </si>
  <si>
    <t>Ước thực hiện quý I</t>
  </si>
  <si>
    <t>Khối lượng</t>
  </si>
  <si>
    <t>DANH SÁCH QUYẾT ĐỊNH VỐN 2022</t>
  </si>
  <si>
    <t>Stt</t>
  </si>
  <si>
    <t>Số QĐ</t>
  </si>
  <si>
    <t>Trích yếu</t>
  </si>
  <si>
    <t>3491/QĐ-UBND 17/12/2021</t>
  </si>
  <si>
    <t>Giao NSTW</t>
  </si>
  <si>
    <t>3875/QĐ-UBND 31/12/2021</t>
  </si>
  <si>
    <t>Giao hết KH 2022</t>
  </si>
  <si>
    <t>Ước thực hiện 4 tháng đầu năm</t>
  </si>
  <si>
    <t>(Kèm theo Báo cáo số                  /BC-SKHĐT ngày         tháng      năm 2022 của Sở Kế hoạch và Đầu tư Tây Ninh)</t>
  </si>
  <si>
    <t>Giải ngân 30/4/2022</t>
  </si>
  <si>
    <t>TÌNH HÌNH THỰC HIỆN KẾ HOẠCH VỐN ĐẦU TƯ XÂY DỰNG CƠ BẢN NĂM 2022 - NGUỒN NSTW - TỈNH QUẢN LÝ
(Giải ngân từ 01/01/2022 đến 30/4/2022)</t>
  </si>
  <si>
    <t>Giải ngân đến 30/4/2022</t>
  </si>
  <si>
    <t>TÌNH HÌNH THỰC HIỆN KẾ HOẠCH VỐN ĐẦU TƯ XÂY DỰNG CƠ BẢN NĂM 2021 - NGUỒN NSTW - HUYỆN QUẢN LÝ
(Giải ngân từ 01/01/2022 đến 30/4/2022)</t>
  </si>
  <si>
    <t>TÌNH HÌNH THỰC HIỆN KẾ HOẠCH VỐN ĐẦU TƯ XÂY DỰNG CƠ BẢN NĂM 2022 - NGUỒN ODA
(Giải ngân từ 01/01/2022 đến 30/4/2022)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</si>
</sst>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_);_(* \(#,##0\);_(* &quot;-&quot;_);_(@_)"/>
    <numFmt numFmtId="165" formatCode="_(* #.##0.00_);_(* \(#.##0.00\);_(* &quot;-&quot;??_);_(@_)"/>
    <numFmt numFmtId="166" formatCode="_(* #,##0_);_(* \(#,##0\);_(* &quot;-&quot;??_);_(@_)"/>
    <numFmt numFmtId="167" formatCode="&quot;$&quot;#.##0.00_);[Red]\(&quot;$&quot;#.##0.00\)"/>
    <numFmt numFmtId="168" formatCode="_(* #.##0_);_(* \(#.##0\);_(* &quot;-&quot;_);_(@_)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Times New Roman"/>
      <family val="1"/>
      <charset val="163"/>
    </font>
    <font>
      <b/>
      <sz val="18"/>
      <name val="Times New Roman"/>
      <family val="1"/>
      <charset val="163"/>
    </font>
    <font>
      <sz val="14"/>
      <name val="Times New Roman"/>
      <family val="1"/>
      <charset val="163"/>
    </font>
    <font>
      <i/>
      <sz val="16"/>
      <name val="Times New Roman"/>
      <family val="1"/>
      <charset val="163"/>
    </font>
    <font>
      <b/>
      <sz val="16"/>
      <name val="Times New Roman"/>
      <family val="1"/>
    </font>
    <font>
      <sz val="11"/>
      <color indexed="8"/>
      <name val="Calibri"/>
      <family val="2"/>
    </font>
    <font>
      <b/>
      <i/>
      <sz val="16"/>
      <name val="Times New Roman"/>
      <family val="1"/>
    </font>
    <font>
      <sz val="16"/>
      <name val="Times New Roman"/>
      <family val="1"/>
    </font>
    <font>
      <i/>
      <sz val="16"/>
      <name val="Times New Roman"/>
      <family val="1"/>
    </font>
    <font>
      <sz val="18"/>
      <name val="Times New Roman"/>
      <family val="1"/>
      <charset val="163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Times New Roman"/>
      <family val="1"/>
      <charset val="163"/>
    </font>
    <font>
      <sz val="15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0" fontId="1" fillId="0" borderId="0" applyAlignment="0"/>
    <xf numFmtId="0" fontId="1" fillId="0" borderId="0"/>
    <xf numFmtId="0" fontId="7" fillId="0" borderId="0"/>
    <xf numFmtId="165" fontId="7" fillId="0" borderId="0" applyFont="0" applyFill="0" applyBorder="0" applyAlignment="0" applyProtection="0"/>
    <xf numFmtId="0" fontId="7" fillId="0" borderId="0"/>
    <xf numFmtId="167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</cellStyleXfs>
  <cellXfs count="146">
    <xf numFmtId="0" fontId="0" fillId="0" borderId="0" xfId="0"/>
    <xf numFmtId="1" fontId="4" fillId="0" borderId="0" xfId="2" applyNumberFormat="1" applyFont="1" applyAlignment="1">
      <alignment vertical="center"/>
    </xf>
    <xf numFmtId="1" fontId="9" fillId="0" borderId="0" xfId="2" applyNumberFormat="1" applyFont="1" applyAlignment="1">
      <alignment vertical="center"/>
    </xf>
    <xf numFmtId="3" fontId="6" fillId="0" borderId="2" xfId="2" applyNumberFormat="1" applyFont="1" applyBorder="1" applyAlignment="1">
      <alignment horizontal="center" vertical="center" wrapText="1"/>
    </xf>
    <xf numFmtId="1" fontId="4" fillId="0" borderId="0" xfId="2" applyNumberFormat="1" applyFont="1" applyAlignment="1">
      <alignment horizontal="center" vertical="center"/>
    </xf>
    <xf numFmtId="1" fontId="4" fillId="0" borderId="0" xfId="2" applyNumberFormat="1" applyFont="1" applyAlignment="1">
      <alignment vertical="center" wrapText="1"/>
    </xf>
    <xf numFmtId="1" fontId="4" fillId="0" borderId="0" xfId="2" applyNumberFormat="1" applyFont="1" applyAlignment="1">
      <alignment horizontal="center" vertical="center" wrapText="1"/>
    </xf>
    <xf numFmtId="1" fontId="4" fillId="0" borderId="0" xfId="2" applyNumberFormat="1" applyFont="1" applyAlignment="1">
      <alignment horizontal="right" vertical="center"/>
    </xf>
    <xf numFmtId="1" fontId="5" fillId="0" borderId="0" xfId="2" applyNumberFormat="1" applyFont="1" applyAlignment="1">
      <alignment vertical="center"/>
    </xf>
    <xf numFmtId="1" fontId="11" fillId="0" borderId="0" xfId="2" applyNumberFormat="1" applyFont="1" applyAlignment="1">
      <alignment vertical="center"/>
    </xf>
    <xf numFmtId="1" fontId="10" fillId="0" borderId="1" xfId="2" applyNumberFormat="1" applyFont="1" applyBorder="1" applyAlignment="1">
      <alignment vertical="center"/>
    </xf>
    <xf numFmtId="3" fontId="9" fillId="0" borderId="0" xfId="2" applyNumberFormat="1" applyFont="1" applyAlignment="1">
      <alignment horizontal="center" vertical="center" wrapText="1"/>
    </xf>
    <xf numFmtId="166" fontId="6" fillId="0" borderId="2" xfId="4" applyNumberFormat="1" applyFont="1" applyFill="1" applyBorder="1" applyAlignment="1">
      <alignment horizontal="right" vertical="center" wrapText="1"/>
    </xf>
    <xf numFmtId="166" fontId="9" fillId="0" borderId="2" xfId="4" applyNumberFormat="1" applyFont="1" applyFill="1" applyBorder="1" applyAlignment="1">
      <alignment horizontal="right" vertical="center" wrapText="1"/>
    </xf>
    <xf numFmtId="166" fontId="13" fillId="0" borderId="2" xfId="4" applyNumberFormat="1" applyFont="1" applyFill="1" applyBorder="1" applyAlignment="1">
      <alignment horizontal="right" vertical="center" wrapText="1"/>
    </xf>
    <xf numFmtId="3" fontId="6" fillId="0" borderId="2" xfId="2" quotePrefix="1" applyNumberFormat="1" applyFont="1" applyBorder="1" applyAlignment="1">
      <alignment horizontal="center" vertical="center" wrapText="1"/>
    </xf>
    <xf numFmtId="1" fontId="6" fillId="0" borderId="2" xfId="2" applyNumberFormat="1" applyFont="1" applyBorder="1" applyAlignment="1">
      <alignment vertical="center" wrapText="1"/>
    </xf>
    <xf numFmtId="3" fontId="6" fillId="0" borderId="2" xfId="2" applyNumberFormat="1" applyFont="1" applyBorder="1" applyAlignment="1">
      <alignment horizontal="left" vertical="center" wrapText="1"/>
    </xf>
    <xf numFmtId="3" fontId="6" fillId="0" borderId="2" xfId="2" applyNumberFormat="1" applyFont="1" applyBorder="1" applyAlignment="1">
      <alignment vertical="center" wrapText="1"/>
    </xf>
    <xf numFmtId="3" fontId="6" fillId="0" borderId="0" xfId="2" applyNumberFormat="1" applyFont="1" applyAlignment="1">
      <alignment vertical="center" wrapText="1"/>
    </xf>
    <xf numFmtId="3" fontId="6" fillId="0" borderId="2" xfId="2" quotePrefix="1" applyNumberFormat="1" applyFont="1" applyBorder="1" applyAlignment="1">
      <alignment horizontal="center" vertical="center"/>
    </xf>
    <xf numFmtId="1" fontId="6" fillId="0" borderId="2" xfId="2" applyNumberFormat="1" applyFont="1" applyBorder="1" applyAlignment="1">
      <alignment horizontal="center" vertical="center" wrapText="1"/>
    </xf>
    <xf numFmtId="3" fontId="6" fillId="0" borderId="2" xfId="2" applyNumberFormat="1" applyFont="1" applyBorder="1" applyAlignment="1">
      <alignment horizontal="right" vertical="center"/>
    </xf>
    <xf numFmtId="1" fontId="6" fillId="0" borderId="2" xfId="2" applyNumberFormat="1" applyFont="1" applyBorder="1" applyAlignment="1">
      <alignment vertical="center"/>
    </xf>
    <xf numFmtId="1" fontId="6" fillId="0" borderId="0" xfId="2" applyNumberFormat="1" applyFont="1" applyAlignment="1">
      <alignment vertical="center"/>
    </xf>
    <xf numFmtId="1" fontId="8" fillId="0" borderId="2" xfId="2" applyNumberFormat="1" applyFont="1" applyBorder="1" applyAlignment="1">
      <alignment vertical="center" wrapText="1"/>
    </xf>
    <xf numFmtId="1" fontId="8" fillId="0" borderId="2" xfId="2" applyNumberFormat="1" applyFont="1" applyBorder="1" applyAlignment="1">
      <alignment horizontal="center" vertical="center" wrapText="1"/>
    </xf>
    <xf numFmtId="3" fontId="8" fillId="0" borderId="2" xfId="2" applyNumberFormat="1" applyFont="1" applyBorder="1" applyAlignment="1">
      <alignment horizontal="center" vertical="center" wrapText="1"/>
    </xf>
    <xf numFmtId="3" fontId="8" fillId="0" borderId="2" xfId="2" applyNumberFormat="1" applyFont="1" applyBorder="1" applyAlignment="1">
      <alignment horizontal="right" vertical="center"/>
    </xf>
    <xf numFmtId="1" fontId="8" fillId="0" borderId="2" xfId="2" applyNumberFormat="1" applyFont="1" applyBorder="1" applyAlignment="1">
      <alignment vertical="center"/>
    </xf>
    <xf numFmtId="1" fontId="8" fillId="0" borderId="0" xfId="2" applyNumberFormat="1" applyFont="1" applyAlignment="1">
      <alignment vertical="center"/>
    </xf>
    <xf numFmtId="1" fontId="12" fillId="0" borderId="2" xfId="2" applyNumberFormat="1" applyFont="1" applyBorder="1" applyAlignment="1">
      <alignment vertical="center" wrapText="1"/>
    </xf>
    <xf numFmtId="3" fontId="12" fillId="0" borderId="2" xfId="2" applyNumberFormat="1" applyFont="1" applyBorder="1" applyAlignment="1">
      <alignment horizontal="right" vertical="center"/>
    </xf>
    <xf numFmtId="49" fontId="9" fillId="0" borderId="2" xfId="2" applyNumberFormat="1" applyFont="1" applyBorder="1" applyAlignment="1">
      <alignment horizontal="center" vertical="center"/>
    </xf>
    <xf numFmtId="3" fontId="9" fillId="0" borderId="2" xfId="3" applyNumberFormat="1" applyFont="1" applyBorder="1" applyAlignment="1">
      <alignment vertical="center" wrapText="1"/>
    </xf>
    <xf numFmtId="3" fontId="9" fillId="0" borderId="2" xfId="3" applyNumberFormat="1" applyFont="1" applyBorder="1" applyAlignment="1">
      <alignment horizontal="center" vertical="center" wrapText="1"/>
    </xf>
    <xf numFmtId="14" fontId="9" fillId="0" borderId="2" xfId="3" applyNumberFormat="1" applyFont="1" applyBorder="1" applyAlignment="1">
      <alignment horizontal="center" vertical="center" wrapText="1"/>
    </xf>
    <xf numFmtId="3" fontId="9" fillId="0" borderId="2" xfId="3" applyNumberFormat="1" applyFont="1" applyBorder="1" applyAlignment="1">
      <alignment vertical="center"/>
    </xf>
    <xf numFmtId="3" fontId="9" fillId="0" borderId="2" xfId="2" applyNumberFormat="1" applyFont="1" applyBorder="1" applyAlignment="1">
      <alignment vertical="center"/>
    </xf>
    <xf numFmtId="1" fontId="9" fillId="0" borderId="2" xfId="2" applyNumberFormat="1" applyFont="1" applyBorder="1" applyAlignment="1">
      <alignment vertical="center"/>
    </xf>
    <xf numFmtId="3" fontId="6" fillId="0" borderId="2" xfId="3" applyNumberFormat="1" applyFont="1" applyBorder="1" applyAlignment="1">
      <alignment horizontal="center" vertical="center" wrapText="1"/>
    </xf>
    <xf numFmtId="164" fontId="6" fillId="0" borderId="2" xfId="2" applyNumberFormat="1" applyFont="1" applyBorder="1" applyAlignment="1">
      <alignment horizontal="center" vertical="center" wrapText="1"/>
    </xf>
    <xf numFmtId="3" fontId="12" fillId="0" borderId="2" xfId="2" applyNumberFormat="1" applyFont="1" applyBorder="1" applyAlignment="1">
      <alignment horizontal="center" vertical="center"/>
    </xf>
    <xf numFmtId="1" fontId="12" fillId="0" borderId="2" xfId="2" applyNumberFormat="1" applyFont="1" applyBorder="1" applyAlignment="1">
      <alignment horizontal="center" vertical="center" wrapText="1"/>
    </xf>
    <xf numFmtId="3" fontId="12" fillId="0" borderId="2" xfId="2" applyNumberFormat="1" applyFont="1" applyBorder="1" applyAlignment="1">
      <alignment horizontal="center" vertical="center" wrapText="1"/>
    </xf>
    <xf numFmtId="3" fontId="12" fillId="0" borderId="2" xfId="2" quotePrefix="1" applyNumberFormat="1" applyFont="1" applyBorder="1" applyAlignment="1">
      <alignment horizontal="center" vertical="center" wrapText="1"/>
    </xf>
    <xf numFmtId="1" fontId="12" fillId="0" borderId="2" xfId="2" applyNumberFormat="1" applyFont="1" applyBorder="1" applyAlignment="1">
      <alignment vertical="center"/>
    </xf>
    <xf numFmtId="1" fontId="12" fillId="0" borderId="0" xfId="2" applyNumberFormat="1" applyFont="1" applyAlignment="1">
      <alignment vertical="center"/>
    </xf>
    <xf numFmtId="1" fontId="9" fillId="0" borderId="2" xfId="2" applyNumberFormat="1" applyFont="1" applyBorder="1" applyAlignment="1">
      <alignment horizontal="center" vertical="center" wrapText="1"/>
    </xf>
    <xf numFmtId="3" fontId="9" fillId="0" borderId="2" xfId="2" applyNumberFormat="1" applyFont="1" applyBorder="1" applyAlignment="1">
      <alignment horizontal="center"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3" fontId="9" fillId="0" borderId="2" xfId="2" applyNumberFormat="1" applyFont="1" applyBorder="1" applyAlignment="1">
      <alignment vertical="center" wrapText="1"/>
    </xf>
    <xf numFmtId="3" fontId="9" fillId="0" borderId="2" xfId="2" quotePrefix="1" applyNumberFormat="1" applyFont="1" applyBorder="1" applyAlignment="1">
      <alignment vertical="center" wrapText="1"/>
    </xf>
    <xf numFmtId="164" fontId="9" fillId="0" borderId="2" xfId="3" applyNumberFormat="1" applyFont="1" applyBorder="1" applyAlignment="1">
      <alignment horizontal="right" vertical="center" wrapText="1"/>
    </xf>
    <xf numFmtId="164" fontId="9" fillId="0" borderId="2" xfId="2" applyNumberFormat="1" applyFont="1" applyBorder="1" applyAlignment="1">
      <alignment horizontal="right" vertical="center"/>
    </xf>
    <xf numFmtId="49" fontId="6" fillId="0" borderId="2" xfId="2" applyNumberFormat="1" applyFont="1" applyBorder="1" applyAlignment="1">
      <alignment horizontal="center" vertical="center"/>
    </xf>
    <xf numFmtId="3" fontId="6" fillId="0" borderId="2" xfId="3" applyNumberFormat="1" applyFont="1" applyBorder="1" applyAlignment="1">
      <alignment vertical="center" wrapText="1"/>
    </xf>
    <xf numFmtId="1" fontId="14" fillId="0" borderId="2" xfId="2" applyNumberFormat="1" applyFont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vertical="center" wrapText="1"/>
    </xf>
    <xf numFmtId="3" fontId="14" fillId="0" borderId="2" xfId="2" applyNumberFormat="1" applyFont="1" applyBorder="1" applyAlignment="1">
      <alignment horizontal="center" vertical="center" wrapText="1"/>
    </xf>
    <xf numFmtId="164" fontId="14" fillId="0" borderId="2" xfId="2" applyNumberFormat="1" applyFont="1" applyBorder="1" applyAlignment="1">
      <alignment horizontal="center" vertical="center" wrapText="1"/>
    </xf>
    <xf numFmtId="1" fontId="4" fillId="0" borderId="2" xfId="2" applyNumberFormat="1" applyFont="1" applyBorder="1" applyAlignment="1">
      <alignment vertical="center"/>
    </xf>
    <xf numFmtId="3" fontId="6" fillId="0" borderId="2" xfId="2" applyNumberFormat="1" applyFont="1" applyBorder="1" applyAlignment="1">
      <alignment vertical="center"/>
    </xf>
    <xf numFmtId="1" fontId="6" fillId="0" borderId="0" xfId="2" applyNumberFormat="1" applyFont="1" applyAlignment="1">
      <alignment vertical="center" wrapText="1"/>
    </xf>
    <xf numFmtId="1" fontId="8" fillId="0" borderId="0" xfId="2" applyNumberFormat="1" applyFont="1" applyAlignment="1">
      <alignment vertical="center" wrapText="1"/>
    </xf>
    <xf numFmtId="3" fontId="8" fillId="0" borderId="2" xfId="2" applyNumberFormat="1" applyFont="1" applyBorder="1" applyAlignment="1">
      <alignment vertical="center"/>
    </xf>
    <xf numFmtId="49" fontId="6" fillId="2" borderId="2" xfId="2" applyNumberFormat="1" applyFont="1" applyFill="1" applyBorder="1" applyAlignment="1">
      <alignment horizontal="center" vertical="center" wrapText="1"/>
    </xf>
    <xf numFmtId="3" fontId="6" fillId="2" borderId="2" xfId="3" applyNumberFormat="1" applyFont="1" applyFill="1" applyBorder="1" applyAlignment="1">
      <alignment vertical="center" wrapText="1"/>
    </xf>
    <xf numFmtId="3" fontId="6" fillId="2" borderId="2" xfId="3" applyNumberFormat="1" applyFont="1" applyFill="1" applyBorder="1" applyAlignment="1">
      <alignment horizontal="center" vertical="center" wrapText="1"/>
    </xf>
    <xf numFmtId="1" fontId="6" fillId="2" borderId="2" xfId="2" applyNumberFormat="1" applyFont="1" applyFill="1" applyBorder="1" applyAlignment="1">
      <alignment horizontal="center" vertical="center" wrapText="1"/>
    </xf>
    <xf numFmtId="3" fontId="6" fillId="2" borderId="2" xfId="2" applyNumberFormat="1" applyFont="1" applyFill="1" applyBorder="1" applyAlignment="1">
      <alignment horizontal="center" vertical="center" wrapText="1"/>
    </xf>
    <xf numFmtId="14" fontId="6" fillId="2" borderId="2" xfId="3" applyNumberFormat="1" applyFont="1" applyFill="1" applyBorder="1" applyAlignment="1">
      <alignment horizontal="center" vertical="center" wrapText="1"/>
    </xf>
    <xf numFmtId="164" fontId="6" fillId="2" borderId="2" xfId="2" applyNumberFormat="1" applyFont="1" applyFill="1" applyBorder="1" applyAlignment="1">
      <alignment horizontal="center" vertical="center" wrapText="1"/>
    </xf>
    <xf numFmtId="3" fontId="6" fillId="2" borderId="2" xfId="2" applyNumberFormat="1" applyFont="1" applyFill="1" applyBorder="1" applyAlignment="1">
      <alignment vertical="center" wrapText="1"/>
    </xf>
    <xf numFmtId="3" fontId="6" fillId="2" borderId="2" xfId="2" quotePrefix="1" applyNumberFormat="1" applyFont="1" applyFill="1" applyBorder="1" applyAlignment="1">
      <alignment vertical="center" wrapText="1"/>
    </xf>
    <xf numFmtId="164" fontId="6" fillId="2" borderId="2" xfId="3" applyNumberFormat="1" applyFont="1" applyFill="1" applyBorder="1" applyAlignment="1">
      <alignment horizontal="right" vertical="center" wrapText="1"/>
    </xf>
    <xf numFmtId="3" fontId="6" fillId="2" borderId="2" xfId="2" quotePrefix="1" applyNumberFormat="1" applyFont="1" applyFill="1" applyBorder="1" applyAlignment="1">
      <alignment horizontal="center" vertical="center" wrapText="1"/>
    </xf>
    <xf numFmtId="164" fontId="6" fillId="2" borderId="2" xfId="2" applyNumberFormat="1" applyFont="1" applyFill="1" applyBorder="1" applyAlignment="1">
      <alignment horizontal="right" vertical="center" wrapText="1"/>
    </xf>
    <xf numFmtId="166" fontId="6" fillId="2" borderId="2" xfId="4" applyNumberFormat="1" applyFont="1" applyFill="1" applyBorder="1" applyAlignment="1">
      <alignment horizontal="right" vertical="center" wrapText="1"/>
    </xf>
    <xf numFmtId="1" fontId="6" fillId="2" borderId="2" xfId="2" applyNumberFormat="1" applyFont="1" applyFill="1" applyBorder="1" applyAlignment="1">
      <alignment vertical="center" wrapText="1"/>
    </xf>
    <xf numFmtId="3" fontId="8" fillId="0" borderId="2" xfId="2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right" vertical="center" wrapText="1"/>
    </xf>
    <xf numFmtId="3" fontId="9" fillId="0" borderId="2" xfId="2" applyNumberFormat="1" applyFont="1" applyBorder="1" applyAlignment="1">
      <alignment horizontal="right" vertical="center"/>
    </xf>
    <xf numFmtId="3" fontId="9" fillId="0" borderId="2" xfId="2" applyNumberFormat="1" applyFont="1" applyBorder="1" applyAlignment="1">
      <alignment horizontal="right" vertical="center" wrapText="1"/>
    </xf>
    <xf numFmtId="1" fontId="9" fillId="0" borderId="0" xfId="2" applyNumberFormat="1" applyFont="1" applyAlignment="1">
      <alignment vertical="center" wrapText="1"/>
    </xf>
    <xf numFmtId="0" fontId="6" fillId="0" borderId="2" xfId="2" applyFont="1" applyBorder="1" applyAlignment="1">
      <alignment horizontal="left" vertical="center" wrapText="1"/>
    </xf>
    <xf numFmtId="1" fontId="6" fillId="0" borderId="2" xfId="2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" fontId="8" fillId="0" borderId="2" xfId="2" applyNumberFormat="1" applyFont="1" applyBorder="1" applyAlignment="1">
      <alignment horizontal="left" vertical="center" wrapText="1"/>
    </xf>
    <xf numFmtId="164" fontId="9" fillId="0" borderId="2" xfId="2" applyNumberFormat="1" applyFont="1" applyBorder="1" applyAlignment="1">
      <alignment vertical="center" wrapText="1"/>
    </xf>
    <xf numFmtId="49" fontId="10" fillId="0" borderId="2" xfId="2" applyNumberFormat="1" applyFont="1" applyBorder="1" applyAlignment="1">
      <alignment horizontal="center" vertical="center"/>
    </xf>
    <xf numFmtId="0" fontId="9" fillId="0" borderId="2" xfId="2" applyFont="1" applyBorder="1" applyAlignment="1">
      <alignment vertical="center" wrapText="1"/>
    </xf>
    <xf numFmtId="1" fontId="9" fillId="0" borderId="0" xfId="2" applyNumberFormat="1" applyFont="1" applyAlignment="1">
      <alignment horizontal="center" vertical="center" wrapText="1"/>
    </xf>
    <xf numFmtId="1" fontId="9" fillId="0" borderId="0" xfId="2" applyNumberFormat="1" applyFont="1" applyAlignment="1">
      <alignment horizontal="right" vertical="center"/>
    </xf>
    <xf numFmtId="3" fontId="9" fillId="0" borderId="0" xfId="2" applyNumberFormat="1" applyFont="1" applyAlignment="1">
      <alignment horizontal="left" vertical="center" wrapText="1"/>
    </xf>
    <xf numFmtId="37" fontId="6" fillId="0" borderId="2" xfId="7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" fontId="6" fillId="0" borderId="2" xfId="2" applyNumberFormat="1" applyFont="1" applyBorder="1" applyAlignment="1">
      <alignment horizontal="right" vertical="center"/>
    </xf>
    <xf numFmtId="164" fontId="10" fillId="0" borderId="2" xfId="2" applyNumberFormat="1" applyFont="1" applyBorder="1" applyAlignment="1">
      <alignment horizontal="center" vertical="center" wrapText="1"/>
    </xf>
    <xf numFmtId="37" fontId="10" fillId="0" borderId="2" xfId="7" applyNumberFormat="1" applyFont="1" applyFill="1" applyBorder="1" applyAlignment="1">
      <alignment horizontal="center" vertical="center"/>
    </xf>
    <xf numFmtId="0" fontId="9" fillId="0" borderId="2" xfId="2" applyFont="1" applyBorder="1" applyAlignment="1">
      <alignment horizontal="center" vertical="center" wrapText="1"/>
    </xf>
    <xf numFmtId="0" fontId="9" fillId="0" borderId="2" xfId="5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4" fontId="14" fillId="0" borderId="2" xfId="8" applyNumberFormat="1" applyFont="1" applyBorder="1" applyAlignment="1">
      <alignment horizontal="center" vertical="center" wrapText="1"/>
    </xf>
    <xf numFmtId="3" fontId="14" fillId="0" borderId="2" xfId="2" quotePrefix="1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right" vertical="center"/>
    </xf>
    <xf numFmtId="0" fontId="15" fillId="0" borderId="2" xfId="0" applyFont="1" applyBorder="1" applyAlignment="1">
      <alignment horizontal="center" vertical="center"/>
    </xf>
    <xf numFmtId="3" fontId="15" fillId="0" borderId="2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9" fillId="0" borderId="2" xfId="10" applyFont="1" applyBorder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1" fontId="10" fillId="0" borderId="0" xfId="2" applyNumberFormat="1" applyFont="1" applyAlignment="1">
      <alignment horizontal="right" vertical="center"/>
    </xf>
    <xf numFmtId="164" fontId="9" fillId="0" borderId="2" xfId="9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6" fillId="0" borderId="0" xfId="2" applyNumberFormat="1" applyFont="1" applyAlignment="1">
      <alignment horizontal="center" vertical="center"/>
    </xf>
    <xf numFmtId="3" fontId="6" fillId="0" borderId="2" xfId="2" applyNumberFormat="1" applyFont="1" applyBorder="1" applyAlignment="1">
      <alignment horizontal="center" vertical="center" wrapText="1"/>
    </xf>
    <xf numFmtId="3" fontId="8" fillId="0" borderId="2" xfId="2" applyNumberFormat="1" applyFont="1" applyBorder="1" applyAlignment="1">
      <alignment horizontal="center" vertical="center"/>
    </xf>
    <xf numFmtId="1" fontId="6" fillId="0" borderId="0" xfId="2" applyNumberFormat="1" applyFont="1" applyAlignment="1">
      <alignment horizontal="center" vertical="center" wrapText="1"/>
    </xf>
    <xf numFmtId="1" fontId="10" fillId="0" borderId="0" xfId="2" applyNumberFormat="1" applyFont="1" applyAlignment="1">
      <alignment horizontal="center" vertical="center" wrapText="1"/>
    </xf>
    <xf numFmtId="3" fontId="6" fillId="0" borderId="3" xfId="2" applyNumberFormat="1" applyFont="1" applyBorder="1" applyAlignment="1">
      <alignment horizontal="center" vertical="center" wrapText="1"/>
    </xf>
    <xf numFmtId="3" fontId="6" fillId="0" borderId="4" xfId="2" applyNumberFormat="1" applyFont="1" applyBorder="1" applyAlignment="1">
      <alignment horizontal="center" vertical="center" wrapText="1"/>
    </xf>
    <xf numFmtId="3" fontId="6" fillId="0" borderId="8" xfId="2" applyNumberFormat="1" applyFont="1" applyBorder="1" applyAlignment="1">
      <alignment horizontal="center" vertical="center" wrapText="1"/>
    </xf>
    <xf numFmtId="3" fontId="6" fillId="0" borderId="9" xfId="2" applyNumberFormat="1" applyFont="1" applyBorder="1" applyAlignment="1">
      <alignment horizontal="center" vertical="center" wrapText="1"/>
    </xf>
    <xf numFmtId="3" fontId="6" fillId="0" borderId="10" xfId="2" applyNumberFormat="1" applyFont="1" applyBorder="1" applyAlignment="1">
      <alignment horizontal="center" vertical="center" wrapText="1"/>
    </xf>
    <xf numFmtId="3" fontId="6" fillId="0" borderId="11" xfId="2" applyNumberFormat="1" applyFont="1" applyBorder="1" applyAlignment="1">
      <alignment horizontal="center" vertical="center" wrapText="1"/>
    </xf>
    <xf numFmtId="3" fontId="6" fillId="0" borderId="12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right" vertical="center"/>
    </xf>
    <xf numFmtId="1" fontId="2" fillId="0" borderId="0" xfId="2" applyNumberFormat="1" applyFont="1" applyAlignment="1">
      <alignment horizontal="center" vertical="center"/>
    </xf>
    <xf numFmtId="1" fontId="3" fillId="0" borderId="0" xfId="2" applyNumberFormat="1" applyFont="1" applyAlignment="1">
      <alignment horizontal="center" vertical="center" wrapText="1"/>
    </xf>
    <xf numFmtId="3" fontId="6" fillId="0" borderId="5" xfId="2" applyNumberFormat="1" applyFont="1" applyBorder="1" applyAlignment="1">
      <alignment horizontal="center" vertical="center" wrapText="1"/>
    </xf>
    <xf numFmtId="3" fontId="6" fillId="0" borderId="6" xfId="2" applyNumberFormat="1" applyFont="1" applyBorder="1" applyAlignment="1">
      <alignment horizontal="center" vertical="center" wrapText="1"/>
    </xf>
    <xf numFmtId="3" fontId="6" fillId="0" borderId="7" xfId="2" applyNumberFormat="1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7" xfId="3" applyFont="1" applyBorder="1" applyAlignment="1">
      <alignment horizontal="center" vertical="center" wrapText="1"/>
    </xf>
    <xf numFmtId="3" fontId="8" fillId="0" borderId="5" xfId="2" applyNumberFormat="1" applyFont="1" applyBorder="1" applyAlignment="1">
      <alignment horizontal="center" vertical="center" wrapText="1"/>
    </xf>
    <xf numFmtId="3" fontId="8" fillId="0" borderId="6" xfId="2" applyNumberFormat="1" applyFont="1" applyBorder="1" applyAlignment="1">
      <alignment horizontal="center" vertical="center" wrapText="1"/>
    </xf>
    <xf numFmtId="3" fontId="8" fillId="0" borderId="7" xfId="2" applyNumberFormat="1" applyFont="1" applyBorder="1" applyAlignment="1">
      <alignment horizontal="center" vertical="center" wrapText="1"/>
    </xf>
    <xf numFmtId="3" fontId="8" fillId="0" borderId="2" xfId="2" applyNumberFormat="1" applyFont="1" applyBorder="1" applyAlignment="1">
      <alignment horizontal="center" vertical="center" wrapText="1"/>
    </xf>
  </cellXfs>
  <cellStyles count="11">
    <cellStyle name="Comma [0] 2" xfId="7" xr:uid="{00000000-0005-0000-0000-000000000000}"/>
    <cellStyle name="Comma [0] 2 10" xfId="6" xr:uid="{00000000-0005-0000-0000-000001000000}"/>
    <cellStyle name="Comma 10" xfId="4" xr:uid="{00000000-0005-0000-0000-000002000000}"/>
    <cellStyle name="Normal" xfId="0" builtinId="0"/>
    <cellStyle name="Normal 17" xfId="10" xr:uid="{00000000-0005-0000-0000-000004000000}"/>
    <cellStyle name="Normal 18" xfId="8" xr:uid="{00000000-0005-0000-0000-000005000000}"/>
    <cellStyle name="Normal 2" xfId="1" xr:uid="{00000000-0005-0000-0000-000006000000}"/>
    <cellStyle name="Normal 2_BIEU MAU" xfId="5" xr:uid="{00000000-0005-0000-0000-000007000000}"/>
    <cellStyle name="Normal 3" xfId="3" xr:uid="{00000000-0005-0000-0000-000008000000}"/>
    <cellStyle name="Normal_Bieu mau (CV )" xfId="2" xr:uid="{00000000-0005-0000-0000-000009000000}"/>
    <cellStyle name="Normal_Bieu mau (CV ) 2 10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D2B39-729F-48F1-A234-337B5BC281E8}">
  <dimension ref="A1:D5"/>
  <sheetViews>
    <sheetView workbookViewId="0">
      <selection activeCell="C11" sqref="C11"/>
    </sheetView>
  </sheetViews>
  <sheetFormatPr defaultRowHeight="15.75" x14ac:dyDescent="0.25"/>
  <cols>
    <col min="1" max="1" width="9.140625" style="115"/>
    <col min="2" max="2" width="24.42578125" style="115" customWidth="1"/>
    <col min="3" max="3" width="30.42578125" style="115" customWidth="1"/>
    <col min="4" max="4" width="16" style="115" customWidth="1"/>
    <col min="5" max="16384" width="9.140625" style="115"/>
  </cols>
  <sheetData>
    <row r="1" spans="1:4" ht="18.75" x14ac:dyDescent="0.25">
      <c r="A1" s="120" t="s">
        <v>148</v>
      </c>
      <c r="B1" s="120"/>
      <c r="C1" s="120"/>
      <c r="D1" s="120"/>
    </row>
    <row r="2" spans="1:4" x14ac:dyDescent="0.25">
      <c r="A2" s="116"/>
      <c r="B2" s="116"/>
      <c r="C2" s="116"/>
      <c r="D2" s="116"/>
    </row>
    <row r="3" spans="1:4" x14ac:dyDescent="0.25">
      <c r="A3" s="117" t="s">
        <v>149</v>
      </c>
      <c r="B3" s="117" t="s">
        <v>150</v>
      </c>
      <c r="C3" s="117" t="s">
        <v>151</v>
      </c>
      <c r="D3" s="117" t="s">
        <v>2</v>
      </c>
    </row>
    <row r="4" spans="1:4" x14ac:dyDescent="0.25">
      <c r="B4" s="115" t="s">
        <v>152</v>
      </c>
      <c r="C4" s="115" t="s">
        <v>153</v>
      </c>
    </row>
    <row r="5" spans="1:4" x14ac:dyDescent="0.25">
      <c r="B5" s="115" t="s">
        <v>154</v>
      </c>
      <c r="C5" s="115" t="s">
        <v>155</v>
      </c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311"/>
  <sheetViews>
    <sheetView topLeftCell="A6" zoomScale="55" zoomScaleNormal="55" zoomScaleSheetLayoutView="75" workbookViewId="0">
      <pane xSplit="2" ySplit="5" topLeftCell="C11" activePane="bottomRight" state="frozen"/>
      <selection activeCell="A6" sqref="A6"/>
      <selection pane="topRight" activeCell="C6" sqref="C6"/>
      <selection pane="bottomLeft" activeCell="A11" sqref="A11"/>
      <selection pane="bottomRight" activeCell="AU19" sqref="AU19"/>
    </sheetView>
  </sheetViews>
  <sheetFormatPr defaultRowHeight="20.25" x14ac:dyDescent="0.25"/>
  <cols>
    <col min="1" max="1" width="10" style="86" customWidth="1"/>
    <col min="2" max="2" width="35.5703125" style="86" customWidth="1"/>
    <col min="3" max="3" width="22.7109375" style="95" customWidth="1"/>
    <col min="4" max="4" width="13.28515625" style="95" hidden="1" customWidth="1"/>
    <col min="5" max="5" width="22.140625" style="95" hidden="1" customWidth="1"/>
    <col min="6" max="6" width="15.140625" style="95" hidden="1" customWidth="1"/>
    <col min="7" max="8" width="13.7109375" style="95" hidden="1" customWidth="1"/>
    <col min="9" max="9" width="25" style="95" hidden="1" customWidth="1"/>
    <col min="10" max="10" width="25" style="95" customWidth="1"/>
    <col min="11" max="12" width="15.7109375" style="96" customWidth="1"/>
    <col min="13" max="13" width="16" style="96" hidden="1" customWidth="1"/>
    <col min="14" max="20" width="15.7109375" style="96" hidden="1" customWidth="1"/>
    <col min="21" max="21" width="18" style="96" hidden="1" customWidth="1"/>
    <col min="22" max="22" width="18.28515625" style="96" hidden="1" customWidth="1"/>
    <col min="23" max="24" width="20.7109375" style="96" customWidth="1"/>
    <col min="25" max="26" width="19.42578125" style="96" hidden="1" customWidth="1"/>
    <col min="27" max="27" width="16.7109375" style="96" customWidth="1"/>
    <col min="28" max="28" width="6.85546875" style="2" customWidth="1"/>
    <col min="29" max="29" width="9.28515625" style="2" bestFit="1" customWidth="1"/>
    <col min="30" max="30" width="9.85546875" style="2" bestFit="1" customWidth="1"/>
    <col min="31" max="16384" width="9.140625" style="2"/>
  </cols>
  <sheetData>
    <row r="1" spans="1:29" hidden="1" x14ac:dyDescent="0.25">
      <c r="A1" s="121" t="s">
        <v>125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</row>
    <row r="2" spans="1:29" ht="75.75" customHeight="1" x14ac:dyDescent="0.25">
      <c r="A2" s="124" t="s">
        <v>159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</row>
    <row r="3" spans="1:29" ht="30.75" hidden="1" customHeight="1" x14ac:dyDescent="0.25">
      <c r="A3" s="125" t="s">
        <v>126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</row>
    <row r="4" spans="1:29" x14ac:dyDescent="0.25">
      <c r="A4" s="125" t="s">
        <v>157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</row>
    <row r="5" spans="1:29" ht="36" customHeight="1" x14ac:dyDescent="0.25">
      <c r="A5" s="118"/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 t="s">
        <v>23</v>
      </c>
    </row>
    <row r="6" spans="1:29" s="11" customFormat="1" ht="60" customHeight="1" x14ac:dyDescent="0.25">
      <c r="A6" s="122" t="s">
        <v>24</v>
      </c>
      <c r="B6" s="122" t="s">
        <v>0</v>
      </c>
      <c r="C6" s="122" t="s">
        <v>26</v>
      </c>
      <c r="D6" s="122" t="s">
        <v>1</v>
      </c>
      <c r="E6" s="122" t="s">
        <v>22</v>
      </c>
      <c r="F6" s="122" t="s">
        <v>54</v>
      </c>
      <c r="G6" s="122" t="s">
        <v>140</v>
      </c>
      <c r="H6" s="122" t="s">
        <v>134</v>
      </c>
      <c r="I6" s="122" t="s">
        <v>105</v>
      </c>
      <c r="J6" s="122" t="s">
        <v>104</v>
      </c>
      <c r="K6" s="122"/>
      <c r="L6" s="122"/>
      <c r="M6" s="122" t="s">
        <v>86</v>
      </c>
      <c r="N6" s="122"/>
      <c r="O6" s="122"/>
      <c r="P6" s="122" t="s">
        <v>142</v>
      </c>
      <c r="Q6" s="122" t="s">
        <v>120</v>
      </c>
      <c r="R6" s="122" t="s">
        <v>117</v>
      </c>
      <c r="S6" s="122" t="s">
        <v>118</v>
      </c>
      <c r="T6" s="122" t="s">
        <v>119</v>
      </c>
      <c r="U6" s="122" t="s">
        <v>137</v>
      </c>
      <c r="V6" s="122" t="s">
        <v>144</v>
      </c>
      <c r="W6" s="122" t="s">
        <v>143</v>
      </c>
      <c r="X6" s="122" t="s">
        <v>158</v>
      </c>
      <c r="Y6" s="122" t="s">
        <v>156</v>
      </c>
      <c r="Z6" s="122"/>
      <c r="AA6" s="122" t="s">
        <v>116</v>
      </c>
    </row>
    <row r="7" spans="1:29" s="11" customFormat="1" x14ac:dyDescent="0.25">
      <c r="A7" s="122"/>
      <c r="B7" s="122"/>
      <c r="C7" s="122"/>
      <c r="D7" s="122"/>
      <c r="E7" s="122"/>
      <c r="F7" s="122"/>
      <c r="G7" s="122"/>
      <c r="H7" s="122"/>
      <c r="I7" s="122"/>
      <c r="J7" s="122" t="s">
        <v>3</v>
      </c>
      <c r="K7" s="122" t="s">
        <v>31</v>
      </c>
      <c r="L7" s="122"/>
      <c r="M7" s="122" t="s">
        <v>5</v>
      </c>
      <c r="N7" s="123" t="s">
        <v>15</v>
      </c>
      <c r="O7" s="123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</row>
    <row r="8" spans="1:29" s="11" customFormat="1" x14ac:dyDescent="0.25">
      <c r="A8" s="122"/>
      <c r="B8" s="122"/>
      <c r="C8" s="122"/>
      <c r="D8" s="122"/>
      <c r="E8" s="122"/>
      <c r="F8" s="122"/>
      <c r="G8" s="122"/>
      <c r="H8" s="122"/>
      <c r="I8" s="122"/>
      <c r="J8" s="122"/>
      <c r="K8" s="122" t="s">
        <v>4</v>
      </c>
      <c r="L8" s="122" t="s">
        <v>60</v>
      </c>
      <c r="M8" s="122"/>
      <c r="N8" s="122" t="s">
        <v>85</v>
      </c>
      <c r="O8" s="122" t="s">
        <v>53</v>
      </c>
      <c r="P8" s="122"/>
      <c r="Q8" s="122"/>
      <c r="R8" s="122"/>
      <c r="S8" s="122"/>
      <c r="T8" s="122"/>
      <c r="U8" s="122"/>
      <c r="V8" s="122"/>
      <c r="W8" s="122"/>
      <c r="X8" s="122"/>
      <c r="Y8" s="122" t="s">
        <v>147</v>
      </c>
      <c r="Z8" s="122" t="s">
        <v>145</v>
      </c>
      <c r="AA8" s="122"/>
    </row>
    <row r="9" spans="1:29" s="97" customFormat="1" x14ac:dyDescent="0.25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</row>
    <row r="10" spans="1:29" s="11" customFormat="1" ht="49.5" customHeight="1" x14ac:dyDescent="0.25">
      <c r="A10" s="122"/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</row>
    <row r="11" spans="1:29" s="19" customFormat="1" ht="42" customHeight="1" x14ac:dyDescent="0.25">
      <c r="A11" s="3"/>
      <c r="B11" s="3" t="s">
        <v>55</v>
      </c>
      <c r="C11" s="15"/>
      <c r="D11" s="15"/>
      <c r="E11" s="15"/>
      <c r="F11" s="15"/>
      <c r="G11" s="15"/>
      <c r="H11" s="15"/>
      <c r="I11" s="15"/>
      <c r="J11" s="15"/>
      <c r="K11" s="22" t="s">
        <v>141</v>
      </c>
      <c r="L11" s="22">
        <f t="shared" ref="L11:U11" si="0">L12+L16</f>
        <v>2975000</v>
      </c>
      <c r="M11" s="22">
        <f t="shared" si="0"/>
        <v>2390000</v>
      </c>
      <c r="N11" s="22">
        <f t="shared" ref="N11" si="1">N12+N16</f>
        <v>0</v>
      </c>
      <c r="O11" s="22">
        <f t="shared" ref="O11" si="2">O12+O16</f>
        <v>0</v>
      </c>
      <c r="P11" s="22">
        <f t="shared" ref="P11" si="3">P12+P16</f>
        <v>1230756</v>
      </c>
      <c r="Q11" s="22">
        <f t="shared" si="0"/>
        <v>585000</v>
      </c>
      <c r="R11" s="22">
        <f t="shared" si="0"/>
        <v>645756</v>
      </c>
      <c r="S11" s="22">
        <f t="shared" si="0"/>
        <v>645756</v>
      </c>
      <c r="T11" s="22">
        <f t="shared" si="0"/>
        <v>1744244</v>
      </c>
      <c r="U11" s="22">
        <f t="shared" si="0"/>
        <v>727500</v>
      </c>
      <c r="V11" s="84">
        <f t="shared" ref="V11:V14" si="4">W11-U11</f>
        <v>50046</v>
      </c>
      <c r="W11" s="22">
        <f t="shared" ref="W11:X11" si="5">W12+W16</f>
        <v>777546</v>
      </c>
      <c r="X11" s="22">
        <f t="shared" si="5"/>
        <v>295307</v>
      </c>
      <c r="Y11" s="22">
        <f t="shared" ref="Y11:Z11" si="6">Y12+Y16</f>
        <v>269972</v>
      </c>
      <c r="Z11" s="22">
        <f t="shared" si="6"/>
        <v>269972</v>
      </c>
      <c r="AA11" s="22"/>
      <c r="AC11" s="96"/>
    </row>
    <row r="12" spans="1:29" s="24" customFormat="1" ht="75" customHeight="1" x14ac:dyDescent="0.25">
      <c r="A12" s="55" t="s">
        <v>34</v>
      </c>
      <c r="B12" s="90" t="s">
        <v>82</v>
      </c>
      <c r="C12" s="100"/>
      <c r="D12" s="100"/>
      <c r="E12" s="101"/>
      <c r="F12" s="101"/>
      <c r="G12" s="101"/>
      <c r="H12" s="101"/>
      <c r="I12" s="21"/>
      <c r="J12" s="21"/>
      <c r="K12" s="22">
        <f>K13</f>
        <v>1147000</v>
      </c>
      <c r="L12" s="22">
        <f t="shared" ref="L12:P13" si="7">L13</f>
        <v>825000</v>
      </c>
      <c r="M12" s="22">
        <f t="shared" si="7"/>
        <v>240000</v>
      </c>
      <c r="N12" s="22">
        <f t="shared" si="7"/>
        <v>0</v>
      </c>
      <c r="O12" s="22">
        <f t="shared" si="7"/>
        <v>0</v>
      </c>
      <c r="P12" s="22">
        <f t="shared" si="7"/>
        <v>662500</v>
      </c>
      <c r="Q12" s="22">
        <f t="shared" ref="Q12:T13" si="8">Q13</f>
        <v>585000</v>
      </c>
      <c r="R12" s="22">
        <f t="shared" si="8"/>
        <v>77500</v>
      </c>
      <c r="S12" s="22">
        <f t="shared" si="8"/>
        <v>77500</v>
      </c>
      <c r="T12" s="22">
        <f t="shared" si="8"/>
        <v>162500</v>
      </c>
      <c r="U12" s="22">
        <f t="shared" ref="U12:Z12" si="9">U13</f>
        <v>162500</v>
      </c>
      <c r="V12" s="84">
        <f t="shared" si="4"/>
        <v>0</v>
      </c>
      <c r="W12" s="22">
        <f t="shared" si="9"/>
        <v>162500</v>
      </c>
      <c r="X12" s="22">
        <f t="shared" si="9"/>
        <v>64944</v>
      </c>
      <c r="Y12" s="22">
        <f t="shared" si="9"/>
        <v>31712</v>
      </c>
      <c r="Z12" s="22">
        <f t="shared" si="9"/>
        <v>31712</v>
      </c>
      <c r="AA12" s="22"/>
    </row>
    <row r="13" spans="1:29" s="24" customFormat="1" ht="43.5" customHeight="1" x14ac:dyDescent="0.25">
      <c r="A13" s="21"/>
      <c r="B13" s="88" t="s">
        <v>81</v>
      </c>
      <c r="C13" s="21"/>
      <c r="D13" s="21"/>
      <c r="E13" s="21"/>
      <c r="F13" s="21"/>
      <c r="G13" s="21"/>
      <c r="H13" s="21"/>
      <c r="I13" s="21"/>
      <c r="J13" s="21"/>
      <c r="K13" s="22">
        <f t="shared" ref="K13" si="10">K14</f>
        <v>1147000</v>
      </c>
      <c r="L13" s="22">
        <f t="shared" si="7"/>
        <v>825000</v>
      </c>
      <c r="M13" s="22">
        <f t="shared" si="7"/>
        <v>240000</v>
      </c>
      <c r="N13" s="22">
        <f t="shared" si="7"/>
        <v>0</v>
      </c>
      <c r="O13" s="22">
        <f t="shared" si="7"/>
        <v>0</v>
      </c>
      <c r="P13" s="22">
        <f t="shared" si="7"/>
        <v>662500</v>
      </c>
      <c r="Q13" s="22">
        <f t="shared" si="8"/>
        <v>585000</v>
      </c>
      <c r="R13" s="22">
        <f t="shared" si="8"/>
        <v>77500</v>
      </c>
      <c r="S13" s="22">
        <f t="shared" si="8"/>
        <v>77500</v>
      </c>
      <c r="T13" s="22">
        <f t="shared" si="8"/>
        <v>162500</v>
      </c>
      <c r="U13" s="22">
        <f>U14</f>
        <v>162500</v>
      </c>
      <c r="V13" s="84">
        <f t="shared" si="4"/>
        <v>0</v>
      </c>
      <c r="W13" s="22">
        <f>W14</f>
        <v>162500</v>
      </c>
      <c r="X13" s="22">
        <f>X14</f>
        <v>64944</v>
      </c>
      <c r="Y13" s="22">
        <f>Y14</f>
        <v>31712</v>
      </c>
      <c r="Z13" s="22">
        <f>Z14</f>
        <v>31712</v>
      </c>
      <c r="AA13" s="22"/>
    </row>
    <row r="14" spans="1:29" s="24" customFormat="1" ht="43.5" customHeight="1" x14ac:dyDescent="0.25">
      <c r="A14" s="55" t="s">
        <v>61</v>
      </c>
      <c r="B14" s="88" t="s">
        <v>87</v>
      </c>
      <c r="C14" s="41"/>
      <c r="D14" s="41"/>
      <c r="E14" s="98"/>
      <c r="F14" s="41"/>
      <c r="G14" s="41"/>
      <c r="H14" s="41"/>
      <c r="I14" s="41"/>
      <c r="J14" s="41"/>
      <c r="K14" s="22">
        <f>K15</f>
        <v>1147000</v>
      </c>
      <c r="L14" s="22">
        <f t="shared" ref="L14:Z14" si="11">L15</f>
        <v>825000</v>
      </c>
      <c r="M14" s="22">
        <f t="shared" si="11"/>
        <v>240000</v>
      </c>
      <c r="N14" s="22">
        <f t="shared" si="11"/>
        <v>0</v>
      </c>
      <c r="O14" s="22">
        <f t="shared" si="11"/>
        <v>0</v>
      </c>
      <c r="P14" s="22">
        <f t="shared" si="11"/>
        <v>662500</v>
      </c>
      <c r="Q14" s="22">
        <f t="shared" ref="Q14:T14" si="12">Q15</f>
        <v>585000</v>
      </c>
      <c r="R14" s="22">
        <f t="shared" si="12"/>
        <v>77500</v>
      </c>
      <c r="S14" s="22">
        <f t="shared" si="12"/>
        <v>77500</v>
      </c>
      <c r="T14" s="22">
        <f t="shared" si="12"/>
        <v>162500</v>
      </c>
      <c r="U14" s="22">
        <f t="shared" si="11"/>
        <v>162500</v>
      </c>
      <c r="V14" s="84">
        <f t="shared" si="4"/>
        <v>0</v>
      </c>
      <c r="W14" s="22">
        <f t="shared" si="11"/>
        <v>162500</v>
      </c>
      <c r="X14" s="22">
        <f t="shared" si="11"/>
        <v>64944</v>
      </c>
      <c r="Y14" s="22">
        <f t="shared" si="11"/>
        <v>31712</v>
      </c>
      <c r="Z14" s="22">
        <f t="shared" si="11"/>
        <v>31712</v>
      </c>
      <c r="AA14" s="22"/>
    </row>
    <row r="15" spans="1:29" s="24" customFormat="1" ht="189" customHeight="1" x14ac:dyDescent="0.25">
      <c r="A15" s="82">
        <v>1</v>
      </c>
      <c r="B15" s="107" t="s">
        <v>56</v>
      </c>
      <c r="C15" s="82" t="s">
        <v>59</v>
      </c>
      <c r="D15" s="82" t="s">
        <v>57</v>
      </c>
      <c r="E15" s="82" t="s">
        <v>58</v>
      </c>
      <c r="F15" s="82" t="s">
        <v>44</v>
      </c>
      <c r="G15" s="114">
        <v>7629549</v>
      </c>
      <c r="H15" s="114">
        <v>283</v>
      </c>
      <c r="I15" s="119" t="s">
        <v>111</v>
      </c>
      <c r="J15" s="119" t="s">
        <v>112</v>
      </c>
      <c r="K15" s="84">
        <v>1147000</v>
      </c>
      <c r="L15" s="84">
        <v>825000</v>
      </c>
      <c r="M15" s="84">
        <v>240000</v>
      </c>
      <c r="N15" s="48"/>
      <c r="O15" s="102"/>
      <c r="P15" s="84">
        <f>Q15+R15</f>
        <v>662500</v>
      </c>
      <c r="Q15" s="84">
        <f>L15-M15</f>
        <v>585000</v>
      </c>
      <c r="R15" s="84">
        <v>77500</v>
      </c>
      <c r="S15" s="84">
        <f>R15</f>
        <v>77500</v>
      </c>
      <c r="T15" s="84">
        <f>M15-R15</f>
        <v>162500</v>
      </c>
      <c r="U15" s="84">
        <v>162500</v>
      </c>
      <c r="V15" s="84">
        <f>W15-U15</f>
        <v>0</v>
      </c>
      <c r="W15" s="84">
        <v>162500</v>
      </c>
      <c r="X15" s="84">
        <v>64944</v>
      </c>
      <c r="Y15" s="84">
        <v>31712</v>
      </c>
      <c r="Z15" s="84">
        <v>31712</v>
      </c>
      <c r="AA15" s="84"/>
    </row>
    <row r="16" spans="1:29" s="24" customFormat="1" ht="32.25" customHeight="1" x14ac:dyDescent="0.25">
      <c r="A16" s="55" t="s">
        <v>39</v>
      </c>
      <c r="B16" s="87" t="s">
        <v>83</v>
      </c>
      <c r="C16" s="41"/>
      <c r="D16" s="41"/>
      <c r="E16" s="98"/>
      <c r="F16" s="41"/>
      <c r="G16" s="41"/>
      <c r="H16" s="41"/>
      <c r="I16" s="41"/>
      <c r="J16" s="41"/>
      <c r="K16" s="22">
        <f>K17</f>
        <v>4620904</v>
      </c>
      <c r="L16" s="22">
        <f t="shared" ref="L16:Z16" si="13">L17</f>
        <v>2150000</v>
      </c>
      <c r="M16" s="22">
        <f t="shared" si="13"/>
        <v>2150000</v>
      </c>
      <c r="N16" s="22">
        <f t="shared" si="13"/>
        <v>0</v>
      </c>
      <c r="O16" s="22">
        <f t="shared" si="13"/>
        <v>0</v>
      </c>
      <c r="P16" s="22">
        <f t="shared" si="13"/>
        <v>568256</v>
      </c>
      <c r="Q16" s="22">
        <f t="shared" si="13"/>
        <v>0</v>
      </c>
      <c r="R16" s="22">
        <f t="shared" si="13"/>
        <v>568256</v>
      </c>
      <c r="S16" s="22">
        <f t="shared" si="13"/>
        <v>568256</v>
      </c>
      <c r="T16" s="22">
        <f t="shared" si="13"/>
        <v>1581744</v>
      </c>
      <c r="U16" s="22">
        <f t="shared" si="13"/>
        <v>565000</v>
      </c>
      <c r="V16" s="84">
        <f t="shared" ref="V16:V22" si="14">W16-U16</f>
        <v>50046</v>
      </c>
      <c r="W16" s="22">
        <f t="shared" si="13"/>
        <v>615046</v>
      </c>
      <c r="X16" s="22">
        <f t="shared" si="13"/>
        <v>230363</v>
      </c>
      <c r="Y16" s="22">
        <f t="shared" si="13"/>
        <v>238260</v>
      </c>
      <c r="Z16" s="22">
        <f t="shared" si="13"/>
        <v>238260</v>
      </c>
      <c r="AA16" s="22"/>
    </row>
    <row r="17" spans="1:27" s="30" customFormat="1" ht="32.25" customHeight="1" x14ac:dyDescent="0.25">
      <c r="A17" s="93"/>
      <c r="B17" s="91" t="s">
        <v>81</v>
      </c>
      <c r="C17" s="103"/>
      <c r="D17" s="103"/>
      <c r="E17" s="104"/>
      <c r="F17" s="103"/>
      <c r="G17" s="103"/>
      <c r="H17" s="103"/>
      <c r="I17" s="103"/>
      <c r="J17" s="103"/>
      <c r="K17" s="28">
        <f>K18</f>
        <v>4620904</v>
      </c>
      <c r="L17" s="28">
        <f t="shared" ref="L17:Z17" si="15">L18</f>
        <v>2150000</v>
      </c>
      <c r="M17" s="28">
        <f t="shared" si="15"/>
        <v>2150000</v>
      </c>
      <c r="N17" s="28">
        <f t="shared" si="15"/>
        <v>0</v>
      </c>
      <c r="O17" s="28">
        <f t="shared" si="15"/>
        <v>0</v>
      </c>
      <c r="P17" s="28">
        <f t="shared" si="15"/>
        <v>568256</v>
      </c>
      <c r="Q17" s="28">
        <f t="shared" si="15"/>
        <v>0</v>
      </c>
      <c r="R17" s="28">
        <f t="shared" si="15"/>
        <v>568256</v>
      </c>
      <c r="S17" s="28">
        <f t="shared" si="15"/>
        <v>568256</v>
      </c>
      <c r="T17" s="28">
        <f t="shared" si="15"/>
        <v>1581744</v>
      </c>
      <c r="U17" s="28">
        <f t="shared" si="15"/>
        <v>565000</v>
      </c>
      <c r="V17" s="84">
        <f t="shared" si="14"/>
        <v>50046</v>
      </c>
      <c r="W17" s="28">
        <f t="shared" si="15"/>
        <v>615046</v>
      </c>
      <c r="X17" s="28">
        <f t="shared" si="15"/>
        <v>230363</v>
      </c>
      <c r="Y17" s="28">
        <f t="shared" si="15"/>
        <v>238260</v>
      </c>
      <c r="Z17" s="28">
        <f t="shared" si="15"/>
        <v>238260</v>
      </c>
      <c r="AA17" s="28"/>
    </row>
    <row r="18" spans="1:27" s="24" customFormat="1" ht="32.25" customHeight="1" x14ac:dyDescent="0.25">
      <c r="A18" s="55" t="s">
        <v>61</v>
      </c>
      <c r="B18" s="88" t="s">
        <v>88</v>
      </c>
      <c r="C18" s="41"/>
      <c r="D18" s="41"/>
      <c r="E18" s="98"/>
      <c r="F18" s="41"/>
      <c r="G18" s="41"/>
      <c r="H18" s="41"/>
      <c r="I18" s="41"/>
      <c r="J18" s="41"/>
      <c r="K18" s="22">
        <f>SUM(K19:K22)</f>
        <v>4620904</v>
      </c>
      <c r="L18" s="22">
        <f t="shared" ref="L18:M18" si="16">SUM(L19:L22)</f>
        <v>2150000</v>
      </c>
      <c r="M18" s="22">
        <f t="shared" si="16"/>
        <v>2150000</v>
      </c>
      <c r="N18" s="22">
        <f t="shared" ref="N18:Q18" si="17">SUM(N19:N22)</f>
        <v>0</v>
      </c>
      <c r="O18" s="22">
        <f t="shared" si="17"/>
        <v>0</v>
      </c>
      <c r="P18" s="22">
        <f t="shared" si="17"/>
        <v>568256</v>
      </c>
      <c r="Q18" s="22">
        <f t="shared" si="17"/>
        <v>0</v>
      </c>
      <c r="R18" s="22">
        <f t="shared" ref="R18" si="18">SUM(R19:R22)</f>
        <v>568256</v>
      </c>
      <c r="S18" s="22">
        <f t="shared" ref="S18" si="19">SUM(S19:S22)</f>
        <v>568256</v>
      </c>
      <c r="T18" s="22">
        <f t="shared" ref="T18" si="20">SUM(T19:T22)</f>
        <v>1581744</v>
      </c>
      <c r="U18" s="22">
        <f t="shared" ref="U18:W18" si="21">SUM(U19:U22)</f>
        <v>565000</v>
      </c>
      <c r="V18" s="84">
        <f t="shared" si="14"/>
        <v>50046</v>
      </c>
      <c r="W18" s="22">
        <f t="shared" si="21"/>
        <v>615046</v>
      </c>
      <c r="X18" s="22">
        <f t="shared" ref="X18:Z18" si="22">SUM(X19:X22)</f>
        <v>230363</v>
      </c>
      <c r="Y18" s="22">
        <f t="shared" ref="Y18" si="23">SUM(Y19:Y22)</f>
        <v>238260</v>
      </c>
      <c r="Z18" s="22">
        <f t="shared" si="22"/>
        <v>238260</v>
      </c>
      <c r="AA18" s="22"/>
    </row>
    <row r="19" spans="1:27" s="24" customFormat="1" ht="81" x14ac:dyDescent="0.25">
      <c r="A19" s="82" t="s">
        <v>35</v>
      </c>
      <c r="B19" s="107" t="s">
        <v>11</v>
      </c>
      <c r="C19" s="82" t="s">
        <v>66</v>
      </c>
      <c r="D19" s="82" t="s">
        <v>67</v>
      </c>
      <c r="E19" s="82" t="s">
        <v>71</v>
      </c>
      <c r="F19" s="82" t="s">
        <v>72</v>
      </c>
      <c r="G19" s="114">
        <v>7004686</v>
      </c>
      <c r="H19" s="114">
        <v>292</v>
      </c>
      <c r="I19" s="82" t="s">
        <v>127</v>
      </c>
      <c r="J19" s="82" t="s">
        <v>128</v>
      </c>
      <c r="K19" s="84">
        <v>95752</v>
      </c>
      <c r="L19" s="84">
        <v>80000</v>
      </c>
      <c r="M19" s="84">
        <v>80000</v>
      </c>
      <c r="N19" s="84"/>
      <c r="O19" s="22"/>
      <c r="P19" s="84">
        <f t="shared" ref="P19:P22" si="24">Q19+R19</f>
        <v>30000</v>
      </c>
      <c r="Q19" s="84"/>
      <c r="R19" s="84">
        <v>30000</v>
      </c>
      <c r="S19" s="84">
        <v>30000</v>
      </c>
      <c r="T19" s="84">
        <f>M19-R19</f>
        <v>50000</v>
      </c>
      <c r="U19" s="84">
        <v>30000</v>
      </c>
      <c r="V19" s="84">
        <f t="shared" si="14"/>
        <v>20000</v>
      </c>
      <c r="W19" s="84">
        <f>30000+20000</f>
        <v>50000</v>
      </c>
      <c r="X19" s="84">
        <v>21069</v>
      </c>
      <c r="Y19" s="84">
        <v>10359</v>
      </c>
      <c r="Z19" s="84">
        <v>10359</v>
      </c>
      <c r="AA19" s="85"/>
    </row>
    <row r="20" spans="1:27" s="24" customFormat="1" ht="156" customHeight="1" x14ac:dyDescent="0.25">
      <c r="A20" s="82" t="s">
        <v>64</v>
      </c>
      <c r="B20" s="107" t="s">
        <v>10</v>
      </c>
      <c r="C20" s="82" t="s">
        <v>63</v>
      </c>
      <c r="D20" s="82" t="s">
        <v>67</v>
      </c>
      <c r="E20" s="82" t="s">
        <v>69</v>
      </c>
      <c r="F20" s="82" t="s">
        <v>72</v>
      </c>
      <c r="G20" s="114">
        <v>7684671</v>
      </c>
      <c r="H20" s="114">
        <v>292</v>
      </c>
      <c r="I20" s="82" t="s">
        <v>113</v>
      </c>
      <c r="J20" s="82" t="s">
        <v>114</v>
      </c>
      <c r="K20" s="83">
        <v>499942</v>
      </c>
      <c r="L20" s="83">
        <v>370000</v>
      </c>
      <c r="M20" s="83">
        <v>370000</v>
      </c>
      <c r="N20" s="84"/>
      <c r="O20" s="22"/>
      <c r="P20" s="84">
        <f t="shared" si="24"/>
        <v>120000</v>
      </c>
      <c r="Q20" s="84"/>
      <c r="R20" s="84">
        <v>120000</v>
      </c>
      <c r="S20" s="84">
        <v>120000</v>
      </c>
      <c r="T20" s="84">
        <f>M20-R20</f>
        <v>250000</v>
      </c>
      <c r="U20" s="84">
        <v>65000</v>
      </c>
      <c r="V20" s="84">
        <f t="shared" si="14"/>
        <v>10000</v>
      </c>
      <c r="W20" s="84">
        <f>65000+10000</f>
        <v>75000</v>
      </c>
      <c r="X20" s="84"/>
      <c r="Y20" s="84">
        <v>10000</v>
      </c>
      <c r="Z20" s="84">
        <v>10000</v>
      </c>
      <c r="AA20" s="85"/>
    </row>
    <row r="21" spans="1:27" s="24" customFormat="1" ht="124.5" customHeight="1" x14ac:dyDescent="0.25">
      <c r="A21" s="82" t="s">
        <v>65</v>
      </c>
      <c r="B21" s="82" t="s">
        <v>8</v>
      </c>
      <c r="C21" s="82" t="s">
        <v>63</v>
      </c>
      <c r="D21" s="82" t="s">
        <v>68</v>
      </c>
      <c r="E21" s="82" t="s">
        <v>70</v>
      </c>
      <c r="F21" s="82" t="s">
        <v>72</v>
      </c>
      <c r="G21" s="114">
        <v>7866651</v>
      </c>
      <c r="H21" s="114">
        <v>292</v>
      </c>
      <c r="I21" s="82" t="s">
        <v>115</v>
      </c>
      <c r="J21" s="82" t="s">
        <v>129</v>
      </c>
      <c r="K21" s="83">
        <v>608973</v>
      </c>
      <c r="L21" s="83">
        <v>500000</v>
      </c>
      <c r="M21" s="83">
        <v>500000</v>
      </c>
      <c r="N21" s="84"/>
      <c r="O21" s="22"/>
      <c r="P21" s="84">
        <f t="shared" si="24"/>
        <v>118256</v>
      </c>
      <c r="Q21" s="84"/>
      <c r="R21" s="84">
        <v>118256</v>
      </c>
      <c r="S21" s="84">
        <v>118256</v>
      </c>
      <c r="T21" s="84">
        <f>M21-R21</f>
        <v>381744</v>
      </c>
      <c r="U21" s="84">
        <v>70000</v>
      </c>
      <c r="V21" s="84">
        <f t="shared" si="14"/>
        <v>20046</v>
      </c>
      <c r="W21" s="84">
        <f>70000+20046</f>
        <v>90046</v>
      </c>
      <c r="X21" s="84">
        <v>11262</v>
      </c>
      <c r="Y21" s="84">
        <v>11263</v>
      </c>
      <c r="Z21" s="84">
        <v>11263</v>
      </c>
      <c r="AA21" s="85"/>
    </row>
    <row r="22" spans="1:27" ht="81" x14ac:dyDescent="0.25">
      <c r="A22" s="82" t="s">
        <v>89</v>
      </c>
      <c r="B22" s="82" t="s">
        <v>9</v>
      </c>
      <c r="C22" s="82" t="s">
        <v>63</v>
      </c>
      <c r="D22" s="82" t="s">
        <v>73</v>
      </c>
      <c r="E22" s="82" t="s">
        <v>74</v>
      </c>
      <c r="F22" s="82" t="s">
        <v>75</v>
      </c>
      <c r="G22" s="114">
        <v>7866652</v>
      </c>
      <c r="H22" s="114">
        <v>292</v>
      </c>
      <c r="I22" s="82" t="s">
        <v>130</v>
      </c>
      <c r="J22" s="82" t="s">
        <v>131</v>
      </c>
      <c r="K22" s="83">
        <v>3416237</v>
      </c>
      <c r="L22" s="83">
        <v>1200000</v>
      </c>
      <c r="M22" s="83">
        <v>1200000</v>
      </c>
      <c r="N22" s="84"/>
      <c r="O22" s="84"/>
      <c r="P22" s="84">
        <f t="shared" si="24"/>
        <v>300000</v>
      </c>
      <c r="Q22" s="84"/>
      <c r="R22" s="84">
        <v>300000</v>
      </c>
      <c r="S22" s="84">
        <v>300000</v>
      </c>
      <c r="T22" s="84">
        <f>M22-R22</f>
        <v>900000</v>
      </c>
      <c r="U22" s="85">
        <v>400000</v>
      </c>
      <c r="V22" s="84">
        <f t="shared" si="14"/>
        <v>0</v>
      </c>
      <c r="W22" s="85">
        <v>400000</v>
      </c>
      <c r="X22" s="85">
        <v>198032</v>
      </c>
      <c r="Y22" s="85">
        <v>206638</v>
      </c>
      <c r="Z22" s="85">
        <v>206638</v>
      </c>
      <c r="AA22" s="85"/>
    </row>
    <row r="23" spans="1:27" s="24" customFormat="1" ht="5.25" customHeight="1" x14ac:dyDescent="0.25">
      <c r="A23" s="94"/>
      <c r="B23" s="92"/>
      <c r="C23" s="105"/>
      <c r="D23" s="50"/>
      <c r="E23" s="49"/>
      <c r="F23" s="50"/>
      <c r="G23" s="50"/>
      <c r="H23" s="50"/>
      <c r="I23" s="82"/>
      <c r="J23" s="106"/>
      <c r="K23" s="84"/>
      <c r="L23" s="84"/>
      <c r="M23" s="84"/>
      <c r="N23" s="84"/>
      <c r="O23" s="48"/>
      <c r="P23" s="48"/>
      <c r="Q23" s="48"/>
      <c r="R23" s="48"/>
      <c r="S23" s="48"/>
      <c r="T23" s="48"/>
      <c r="U23" s="84"/>
      <c r="V23" s="84"/>
      <c r="W23" s="84"/>
      <c r="X23" s="84"/>
      <c r="Y23" s="84"/>
      <c r="Z23" s="84"/>
      <c r="AA23" s="102"/>
    </row>
    <row r="24" spans="1:27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N24" s="2"/>
      <c r="O24" s="2"/>
      <c r="P24" s="2"/>
      <c r="Q24" s="2"/>
      <c r="R24" s="2"/>
      <c r="S24" s="2"/>
      <c r="T24" s="2"/>
      <c r="AA24" s="2"/>
    </row>
    <row r="25" spans="1:27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N25" s="2"/>
      <c r="O25" s="2"/>
      <c r="P25" s="2"/>
      <c r="Q25" s="2"/>
      <c r="R25" s="2"/>
      <c r="S25" s="2"/>
      <c r="T25" s="2"/>
      <c r="AA25" s="2"/>
    </row>
    <row r="26" spans="1:27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N26" s="2"/>
      <c r="O26" s="2"/>
      <c r="P26" s="2"/>
      <c r="Q26" s="2"/>
      <c r="R26" s="2"/>
      <c r="S26" s="2"/>
      <c r="T26" s="2"/>
      <c r="AA26" s="2"/>
    </row>
    <row r="27" spans="1:27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N27" s="2"/>
      <c r="O27" s="2"/>
      <c r="P27" s="2"/>
      <c r="Q27" s="2"/>
      <c r="R27" s="2"/>
      <c r="S27" s="2"/>
      <c r="T27" s="2"/>
      <c r="AA27" s="2"/>
    </row>
    <row r="28" spans="1:27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N28" s="2"/>
      <c r="O28" s="2"/>
      <c r="P28" s="2"/>
      <c r="Q28" s="2"/>
      <c r="R28" s="2"/>
      <c r="S28" s="2"/>
      <c r="T28" s="2"/>
      <c r="AA28" s="2"/>
    </row>
    <row r="29" spans="1:27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N29" s="2"/>
      <c r="O29" s="2"/>
      <c r="P29" s="2"/>
      <c r="Q29" s="2"/>
      <c r="R29" s="2"/>
      <c r="S29" s="2"/>
      <c r="T29" s="2"/>
      <c r="AA29" s="2"/>
    </row>
    <row r="30" spans="1:27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N30" s="2"/>
      <c r="O30" s="2"/>
      <c r="P30" s="2"/>
      <c r="Q30" s="2"/>
      <c r="R30" s="2"/>
      <c r="S30" s="2"/>
      <c r="T30" s="2"/>
      <c r="AA30" s="2"/>
    </row>
    <row r="31" spans="1:27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N31" s="2"/>
      <c r="O31" s="2"/>
      <c r="P31" s="2"/>
      <c r="Q31" s="2"/>
      <c r="R31" s="2"/>
      <c r="S31" s="2"/>
      <c r="T31" s="2"/>
      <c r="AA31" s="2"/>
    </row>
    <row r="32" spans="1:27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N32" s="2"/>
      <c r="O32" s="2"/>
      <c r="P32" s="2"/>
      <c r="Q32" s="2"/>
      <c r="R32" s="2"/>
      <c r="S32" s="2"/>
      <c r="T32" s="2"/>
      <c r="AA32" s="2"/>
    </row>
    <row r="33" spans="13:26" s="2" customFormat="1" x14ac:dyDescent="0.25">
      <c r="M33" s="96"/>
      <c r="U33" s="96"/>
      <c r="V33" s="96"/>
      <c r="W33" s="96"/>
      <c r="X33" s="96"/>
      <c r="Y33" s="96"/>
      <c r="Z33" s="96"/>
    </row>
    <row r="34" spans="13:26" s="2" customFormat="1" x14ac:dyDescent="0.25">
      <c r="M34" s="96"/>
      <c r="U34" s="96"/>
      <c r="V34" s="96"/>
      <c r="W34" s="96"/>
      <c r="X34" s="96"/>
      <c r="Y34" s="96"/>
      <c r="Z34" s="96"/>
    </row>
    <row r="35" spans="13:26" s="2" customFormat="1" x14ac:dyDescent="0.25">
      <c r="M35" s="96"/>
      <c r="U35" s="96"/>
      <c r="V35" s="96"/>
      <c r="W35" s="96"/>
      <c r="X35" s="96"/>
      <c r="Y35" s="96"/>
      <c r="Z35" s="96"/>
    </row>
    <row r="36" spans="13:26" s="2" customFormat="1" x14ac:dyDescent="0.25">
      <c r="M36" s="96"/>
      <c r="U36" s="96"/>
      <c r="V36" s="96"/>
      <c r="W36" s="96"/>
      <c r="X36" s="96"/>
      <c r="Y36" s="96"/>
      <c r="Z36" s="96"/>
    </row>
    <row r="37" spans="13:26" s="2" customFormat="1" x14ac:dyDescent="0.25">
      <c r="M37" s="96"/>
      <c r="U37" s="96"/>
      <c r="V37" s="96"/>
      <c r="W37" s="96"/>
      <c r="X37" s="96"/>
      <c r="Y37" s="96"/>
      <c r="Z37" s="96"/>
    </row>
    <row r="38" spans="13:26" s="2" customFormat="1" x14ac:dyDescent="0.25">
      <c r="M38" s="96"/>
      <c r="U38" s="96"/>
      <c r="V38" s="96"/>
      <c r="W38" s="96"/>
      <c r="X38" s="96"/>
      <c r="Y38" s="96"/>
      <c r="Z38" s="96"/>
    </row>
    <row r="39" spans="13:26" s="2" customFormat="1" x14ac:dyDescent="0.25">
      <c r="M39" s="96"/>
      <c r="U39" s="96"/>
      <c r="V39" s="96"/>
      <c r="W39" s="96"/>
      <c r="X39" s="96"/>
      <c r="Y39" s="96"/>
      <c r="Z39" s="96"/>
    </row>
    <row r="40" spans="13:26" s="2" customFormat="1" x14ac:dyDescent="0.25">
      <c r="M40" s="96"/>
      <c r="U40" s="96"/>
      <c r="V40" s="96"/>
      <c r="W40" s="96"/>
      <c r="X40" s="96"/>
      <c r="Y40" s="96"/>
      <c r="Z40" s="96"/>
    </row>
    <row r="41" spans="13:26" s="2" customFormat="1" x14ac:dyDescent="0.25">
      <c r="M41" s="96"/>
      <c r="U41" s="96"/>
      <c r="V41" s="96"/>
      <c r="W41" s="96"/>
      <c r="X41" s="96"/>
      <c r="Y41" s="96"/>
      <c r="Z41" s="96"/>
    </row>
    <row r="42" spans="13:26" s="2" customFormat="1" x14ac:dyDescent="0.25">
      <c r="M42" s="96"/>
      <c r="U42" s="96"/>
      <c r="V42" s="96"/>
      <c r="W42" s="96"/>
      <c r="X42" s="96"/>
      <c r="Y42" s="96"/>
      <c r="Z42" s="96"/>
    </row>
    <row r="43" spans="13:26" s="2" customFormat="1" x14ac:dyDescent="0.25">
      <c r="M43" s="96"/>
      <c r="U43" s="96"/>
      <c r="V43" s="96"/>
      <c r="W43" s="96"/>
      <c r="X43" s="96"/>
      <c r="Y43" s="96"/>
      <c r="Z43" s="96"/>
    </row>
    <row r="44" spans="13:26" s="2" customFormat="1" x14ac:dyDescent="0.25">
      <c r="M44" s="96"/>
      <c r="U44" s="96"/>
      <c r="V44" s="96"/>
      <c r="W44" s="96"/>
      <c r="X44" s="96"/>
      <c r="Y44" s="96"/>
      <c r="Z44" s="96"/>
    </row>
    <row r="45" spans="13:26" s="2" customFormat="1" x14ac:dyDescent="0.25">
      <c r="M45" s="96"/>
      <c r="U45" s="96"/>
      <c r="V45" s="96"/>
      <c r="W45" s="96"/>
      <c r="X45" s="96"/>
      <c r="Y45" s="96"/>
      <c r="Z45" s="96"/>
    </row>
    <row r="46" spans="13:26" s="2" customFormat="1" x14ac:dyDescent="0.25">
      <c r="M46" s="96"/>
      <c r="U46" s="96"/>
      <c r="V46" s="96"/>
      <c r="W46" s="96"/>
      <c r="X46" s="96"/>
      <c r="Y46" s="96"/>
      <c r="Z46" s="96"/>
    </row>
    <row r="47" spans="13:26" s="2" customFormat="1" x14ac:dyDescent="0.25">
      <c r="M47" s="96"/>
      <c r="U47" s="96"/>
      <c r="V47" s="96"/>
      <c r="W47" s="96"/>
      <c r="X47" s="96"/>
      <c r="Y47" s="96"/>
      <c r="Z47" s="96"/>
    </row>
    <row r="48" spans="13:26" s="2" customFormat="1" x14ac:dyDescent="0.25">
      <c r="M48" s="96"/>
      <c r="U48" s="96"/>
      <c r="V48" s="96"/>
      <c r="W48" s="96"/>
      <c r="X48" s="96"/>
      <c r="Y48" s="96"/>
      <c r="Z48" s="96"/>
    </row>
    <row r="49" spans="13:26" s="2" customFormat="1" x14ac:dyDescent="0.25">
      <c r="M49" s="96"/>
      <c r="U49" s="96"/>
      <c r="V49" s="96"/>
      <c r="W49" s="96"/>
      <c r="X49" s="96"/>
      <c r="Y49" s="96"/>
      <c r="Z49" s="96"/>
    </row>
    <row r="50" spans="13:26" s="2" customFormat="1" x14ac:dyDescent="0.25">
      <c r="M50" s="96"/>
      <c r="U50" s="96"/>
      <c r="V50" s="96"/>
      <c r="W50" s="96"/>
      <c r="X50" s="96"/>
      <c r="Y50" s="96"/>
      <c r="Z50" s="96"/>
    </row>
    <row r="51" spans="13:26" s="2" customFormat="1" x14ac:dyDescent="0.25">
      <c r="M51" s="96"/>
      <c r="U51" s="96"/>
      <c r="V51" s="96"/>
      <c r="W51" s="96"/>
      <c r="X51" s="96"/>
      <c r="Y51" s="96"/>
      <c r="Z51" s="96"/>
    </row>
    <row r="52" spans="13:26" s="2" customFormat="1" x14ac:dyDescent="0.25">
      <c r="M52" s="96"/>
      <c r="U52" s="96"/>
      <c r="V52" s="96"/>
      <c r="W52" s="96"/>
      <c r="X52" s="96"/>
      <c r="Y52" s="96"/>
      <c r="Z52" s="96"/>
    </row>
    <row r="53" spans="13:26" s="2" customFormat="1" x14ac:dyDescent="0.25">
      <c r="M53" s="96"/>
      <c r="U53" s="96"/>
      <c r="V53" s="96"/>
      <c r="W53" s="96"/>
      <c r="X53" s="96"/>
      <c r="Y53" s="96"/>
      <c r="Z53" s="96"/>
    </row>
    <row r="54" spans="13:26" s="2" customFormat="1" x14ac:dyDescent="0.25">
      <c r="M54" s="96"/>
      <c r="U54" s="96"/>
      <c r="V54" s="96"/>
      <c r="W54" s="96"/>
      <c r="X54" s="96"/>
      <c r="Y54" s="96"/>
      <c r="Z54" s="96"/>
    </row>
    <row r="55" spans="13:26" s="2" customFormat="1" x14ac:dyDescent="0.25">
      <c r="M55" s="96"/>
      <c r="U55" s="96"/>
      <c r="V55" s="96"/>
      <c r="W55" s="96"/>
      <c r="X55" s="96"/>
      <c r="Y55" s="96"/>
      <c r="Z55" s="96"/>
    </row>
    <row r="56" spans="13:26" s="2" customFormat="1" x14ac:dyDescent="0.25">
      <c r="M56" s="96"/>
      <c r="U56" s="96"/>
      <c r="V56" s="96"/>
      <c r="W56" s="96"/>
      <c r="X56" s="96"/>
      <c r="Y56" s="96"/>
      <c r="Z56" s="96"/>
    </row>
    <row r="57" spans="13:26" s="2" customFormat="1" x14ac:dyDescent="0.25">
      <c r="M57" s="96"/>
      <c r="U57" s="96"/>
      <c r="V57" s="96"/>
      <c r="W57" s="96"/>
      <c r="X57" s="96"/>
      <c r="Y57" s="96"/>
      <c r="Z57" s="96"/>
    </row>
    <row r="58" spans="13:26" s="2" customFormat="1" x14ac:dyDescent="0.25">
      <c r="M58" s="96"/>
      <c r="U58" s="96"/>
      <c r="V58" s="96"/>
      <c r="W58" s="96"/>
      <c r="X58" s="96"/>
      <c r="Y58" s="96"/>
      <c r="Z58" s="96"/>
    </row>
    <row r="59" spans="13:26" s="2" customFormat="1" x14ac:dyDescent="0.25">
      <c r="M59" s="96"/>
      <c r="U59" s="96"/>
      <c r="V59" s="96"/>
      <c r="W59" s="96"/>
      <c r="X59" s="96"/>
      <c r="Y59" s="96"/>
      <c r="Z59" s="96"/>
    </row>
    <row r="60" spans="13:26" s="2" customFormat="1" x14ac:dyDescent="0.25">
      <c r="M60" s="96"/>
      <c r="U60" s="96"/>
      <c r="V60" s="96"/>
      <c r="W60" s="96"/>
      <c r="X60" s="96"/>
      <c r="Y60" s="96"/>
      <c r="Z60" s="96"/>
    </row>
    <row r="61" spans="13:26" s="2" customFormat="1" x14ac:dyDescent="0.25">
      <c r="M61" s="96"/>
      <c r="U61" s="96"/>
      <c r="V61" s="96"/>
      <c r="W61" s="96"/>
      <c r="X61" s="96"/>
      <c r="Y61" s="96"/>
      <c r="Z61" s="96"/>
    </row>
    <row r="62" spans="13:26" s="2" customFormat="1" x14ac:dyDescent="0.25">
      <c r="M62" s="96"/>
      <c r="U62" s="96"/>
      <c r="V62" s="96"/>
      <c r="W62" s="96"/>
      <c r="X62" s="96"/>
      <c r="Y62" s="96"/>
      <c r="Z62" s="96"/>
    </row>
    <row r="63" spans="13:26" s="2" customFormat="1" x14ac:dyDescent="0.25">
      <c r="M63" s="96"/>
      <c r="U63" s="96"/>
      <c r="V63" s="96"/>
      <c r="W63" s="96"/>
      <c r="X63" s="96"/>
      <c r="Y63" s="96"/>
      <c r="Z63" s="96"/>
    </row>
    <row r="64" spans="13:26" s="2" customFormat="1" x14ac:dyDescent="0.25">
      <c r="M64" s="96"/>
      <c r="U64" s="96"/>
      <c r="V64" s="96"/>
      <c r="W64" s="96"/>
      <c r="X64" s="96"/>
      <c r="Y64" s="96"/>
      <c r="Z64" s="96"/>
    </row>
    <row r="65" spans="13:26" s="2" customFormat="1" x14ac:dyDescent="0.25">
      <c r="M65" s="96"/>
      <c r="U65" s="96"/>
      <c r="V65" s="96"/>
      <c r="W65" s="96"/>
      <c r="X65" s="96"/>
      <c r="Y65" s="96"/>
      <c r="Z65" s="96"/>
    </row>
    <row r="66" spans="13:26" s="2" customFormat="1" x14ac:dyDescent="0.25">
      <c r="M66" s="96"/>
      <c r="U66" s="96"/>
      <c r="V66" s="96"/>
      <c r="W66" s="96"/>
      <c r="X66" s="96"/>
      <c r="Y66" s="96"/>
      <c r="Z66" s="96"/>
    </row>
    <row r="67" spans="13:26" s="2" customFormat="1" x14ac:dyDescent="0.25">
      <c r="M67" s="96"/>
      <c r="U67" s="96"/>
      <c r="V67" s="96"/>
      <c r="W67" s="96"/>
      <c r="X67" s="96"/>
      <c r="Y67" s="96"/>
      <c r="Z67" s="96"/>
    </row>
    <row r="68" spans="13:26" s="2" customFormat="1" x14ac:dyDescent="0.25">
      <c r="M68" s="96"/>
      <c r="U68" s="96"/>
      <c r="V68" s="96"/>
      <c r="W68" s="96"/>
      <c r="X68" s="96"/>
      <c r="Y68" s="96"/>
      <c r="Z68" s="96"/>
    </row>
    <row r="69" spans="13:26" s="2" customFormat="1" x14ac:dyDescent="0.25">
      <c r="M69" s="96"/>
      <c r="U69" s="96"/>
      <c r="V69" s="96"/>
      <c r="W69" s="96"/>
      <c r="X69" s="96"/>
      <c r="Y69" s="96"/>
      <c r="Z69" s="96"/>
    </row>
    <row r="70" spans="13:26" s="2" customFormat="1" x14ac:dyDescent="0.25">
      <c r="M70" s="96"/>
      <c r="U70" s="96"/>
      <c r="V70" s="96"/>
      <c r="W70" s="96"/>
      <c r="X70" s="96"/>
      <c r="Y70" s="96"/>
      <c r="Z70" s="96"/>
    </row>
    <row r="71" spans="13:26" s="2" customFormat="1" x14ac:dyDescent="0.25">
      <c r="M71" s="96"/>
      <c r="U71" s="96"/>
      <c r="V71" s="96"/>
      <c r="W71" s="96"/>
      <c r="X71" s="96"/>
      <c r="Y71" s="96"/>
      <c r="Z71" s="96"/>
    </row>
    <row r="72" spans="13:26" s="2" customFormat="1" x14ac:dyDescent="0.25">
      <c r="M72" s="96"/>
      <c r="U72" s="96"/>
      <c r="V72" s="96"/>
      <c r="W72" s="96"/>
      <c r="X72" s="96"/>
      <c r="Y72" s="96"/>
      <c r="Z72" s="96"/>
    </row>
    <row r="73" spans="13:26" s="2" customFormat="1" x14ac:dyDescent="0.25">
      <c r="M73" s="96"/>
      <c r="U73" s="96"/>
      <c r="V73" s="96"/>
      <c r="W73" s="96"/>
      <c r="X73" s="96"/>
      <c r="Y73" s="96"/>
      <c r="Z73" s="96"/>
    </row>
    <row r="74" spans="13:26" s="2" customFormat="1" x14ac:dyDescent="0.25">
      <c r="M74" s="96"/>
      <c r="U74" s="96"/>
      <c r="V74" s="96"/>
      <c r="W74" s="96"/>
      <c r="X74" s="96"/>
      <c r="Y74" s="96"/>
      <c r="Z74" s="96"/>
    </row>
    <row r="75" spans="13:26" s="2" customFormat="1" x14ac:dyDescent="0.25">
      <c r="M75" s="96"/>
      <c r="U75" s="96"/>
      <c r="V75" s="96"/>
      <c r="W75" s="96"/>
      <c r="X75" s="96"/>
      <c r="Y75" s="96"/>
      <c r="Z75" s="96"/>
    </row>
    <row r="76" spans="13:26" s="2" customFormat="1" x14ac:dyDescent="0.25">
      <c r="M76" s="96"/>
      <c r="U76" s="96"/>
      <c r="V76" s="96"/>
      <c r="W76" s="96"/>
      <c r="X76" s="96"/>
      <c r="Y76" s="96"/>
      <c r="Z76" s="96"/>
    </row>
    <row r="77" spans="13:26" s="2" customFormat="1" x14ac:dyDescent="0.25">
      <c r="M77" s="96"/>
      <c r="U77" s="96"/>
      <c r="V77" s="96"/>
      <c r="W77" s="96"/>
      <c r="X77" s="96"/>
      <c r="Y77" s="96"/>
      <c r="Z77" s="96"/>
    </row>
    <row r="78" spans="13:26" s="2" customFormat="1" x14ac:dyDescent="0.25">
      <c r="M78" s="96"/>
      <c r="U78" s="96"/>
      <c r="V78" s="96"/>
      <c r="W78" s="96"/>
      <c r="X78" s="96"/>
      <c r="Y78" s="96"/>
      <c r="Z78" s="96"/>
    </row>
    <row r="79" spans="13:26" s="2" customFormat="1" x14ac:dyDescent="0.25">
      <c r="M79" s="96"/>
      <c r="U79" s="96"/>
      <c r="V79" s="96"/>
      <c r="W79" s="96"/>
      <c r="X79" s="96"/>
      <c r="Y79" s="96"/>
      <c r="Z79" s="96"/>
    </row>
    <row r="80" spans="13:26" s="2" customFormat="1" x14ac:dyDescent="0.25">
      <c r="M80" s="96"/>
      <c r="U80" s="96"/>
      <c r="V80" s="96"/>
      <c r="W80" s="96"/>
      <c r="X80" s="96"/>
      <c r="Y80" s="96"/>
      <c r="Z80" s="96"/>
    </row>
    <row r="81" spans="13:26" s="2" customFormat="1" x14ac:dyDescent="0.25">
      <c r="M81" s="96"/>
      <c r="U81" s="96"/>
      <c r="V81" s="96"/>
      <c r="W81" s="96"/>
      <c r="X81" s="96"/>
      <c r="Y81" s="96"/>
      <c r="Z81" s="96"/>
    </row>
    <row r="82" spans="13:26" s="2" customFormat="1" x14ac:dyDescent="0.25">
      <c r="M82" s="96"/>
      <c r="U82" s="96"/>
      <c r="V82" s="96"/>
      <c r="W82" s="96"/>
      <c r="X82" s="96"/>
      <c r="Y82" s="96"/>
      <c r="Z82" s="96"/>
    </row>
    <row r="83" spans="13:26" s="2" customFormat="1" x14ac:dyDescent="0.25">
      <c r="M83" s="96"/>
      <c r="U83" s="96"/>
      <c r="V83" s="96"/>
      <c r="W83" s="96"/>
      <c r="X83" s="96"/>
      <c r="Y83" s="96"/>
      <c r="Z83" s="96"/>
    </row>
    <row r="84" spans="13:26" s="2" customFormat="1" x14ac:dyDescent="0.25">
      <c r="M84" s="96"/>
      <c r="U84" s="96"/>
      <c r="V84" s="96"/>
      <c r="W84" s="96"/>
      <c r="X84" s="96"/>
      <c r="Y84" s="96"/>
      <c r="Z84" s="96"/>
    </row>
    <row r="85" spans="13:26" s="2" customFormat="1" x14ac:dyDescent="0.25">
      <c r="M85" s="96"/>
      <c r="U85" s="96"/>
      <c r="V85" s="96"/>
      <c r="W85" s="96"/>
      <c r="X85" s="96"/>
      <c r="Y85" s="96"/>
      <c r="Z85" s="96"/>
    </row>
    <row r="86" spans="13:26" s="2" customFormat="1" x14ac:dyDescent="0.25">
      <c r="M86" s="96"/>
      <c r="U86" s="96"/>
      <c r="V86" s="96"/>
      <c r="W86" s="96"/>
      <c r="X86" s="96"/>
      <c r="Y86" s="96"/>
      <c r="Z86" s="96"/>
    </row>
    <row r="87" spans="13:26" s="2" customFormat="1" x14ac:dyDescent="0.25">
      <c r="M87" s="96"/>
      <c r="U87" s="96"/>
      <c r="V87" s="96"/>
      <c r="W87" s="96"/>
      <c r="X87" s="96"/>
      <c r="Y87" s="96"/>
      <c r="Z87" s="96"/>
    </row>
    <row r="88" spans="13:26" s="2" customFormat="1" x14ac:dyDescent="0.25">
      <c r="M88" s="96"/>
      <c r="U88" s="96"/>
      <c r="V88" s="96"/>
      <c r="W88" s="96"/>
      <c r="X88" s="96"/>
      <c r="Y88" s="96"/>
      <c r="Z88" s="96"/>
    </row>
    <row r="89" spans="13:26" s="2" customFormat="1" x14ac:dyDescent="0.25">
      <c r="M89" s="96"/>
      <c r="U89" s="96"/>
      <c r="V89" s="96"/>
      <c r="W89" s="96"/>
      <c r="X89" s="96"/>
      <c r="Y89" s="96"/>
      <c r="Z89" s="96"/>
    </row>
    <row r="90" spans="13:26" s="2" customFormat="1" x14ac:dyDescent="0.25">
      <c r="M90" s="96"/>
      <c r="U90" s="96"/>
      <c r="V90" s="96"/>
      <c r="W90" s="96"/>
      <c r="X90" s="96"/>
      <c r="Y90" s="96"/>
      <c r="Z90" s="96"/>
    </row>
    <row r="91" spans="13:26" s="2" customFormat="1" x14ac:dyDescent="0.25">
      <c r="M91" s="96"/>
      <c r="U91" s="96"/>
      <c r="V91" s="96"/>
      <c r="W91" s="96"/>
      <c r="X91" s="96"/>
      <c r="Y91" s="96"/>
      <c r="Z91" s="96"/>
    </row>
    <row r="92" spans="13:26" s="2" customFormat="1" x14ac:dyDescent="0.25">
      <c r="M92" s="96"/>
      <c r="U92" s="96"/>
      <c r="V92" s="96"/>
      <c r="W92" s="96"/>
      <c r="X92" s="96"/>
      <c r="Y92" s="96"/>
      <c r="Z92" s="96"/>
    </row>
    <row r="93" spans="13:26" s="2" customFormat="1" x14ac:dyDescent="0.25">
      <c r="M93" s="96"/>
      <c r="U93" s="96"/>
      <c r="V93" s="96"/>
      <c r="W93" s="96"/>
      <c r="X93" s="96"/>
      <c r="Y93" s="96"/>
      <c r="Z93" s="96"/>
    </row>
    <row r="94" spans="13:26" s="2" customFormat="1" x14ac:dyDescent="0.25">
      <c r="M94" s="96"/>
      <c r="U94" s="96"/>
      <c r="V94" s="96"/>
      <c r="W94" s="96"/>
      <c r="X94" s="96"/>
      <c r="Y94" s="96"/>
      <c r="Z94" s="96"/>
    </row>
    <row r="95" spans="13:26" s="2" customFormat="1" x14ac:dyDescent="0.25">
      <c r="M95" s="96"/>
      <c r="U95" s="96"/>
      <c r="V95" s="96"/>
      <c r="W95" s="96"/>
      <c r="X95" s="96"/>
      <c r="Y95" s="96"/>
      <c r="Z95" s="96"/>
    </row>
    <row r="96" spans="13:26" s="2" customFormat="1" x14ac:dyDescent="0.25">
      <c r="M96" s="96"/>
      <c r="U96" s="96"/>
      <c r="V96" s="96"/>
      <c r="W96" s="96"/>
      <c r="X96" s="96"/>
      <c r="Y96" s="96"/>
      <c r="Z96" s="96"/>
    </row>
    <row r="97" spans="13:26" s="2" customFormat="1" x14ac:dyDescent="0.25">
      <c r="M97" s="96"/>
      <c r="U97" s="96"/>
      <c r="V97" s="96"/>
      <c r="W97" s="96"/>
      <c r="X97" s="96"/>
      <c r="Y97" s="96"/>
      <c r="Z97" s="96"/>
    </row>
    <row r="98" spans="13:26" s="2" customFormat="1" x14ac:dyDescent="0.25">
      <c r="M98" s="96"/>
      <c r="U98" s="96"/>
      <c r="V98" s="96"/>
      <c r="W98" s="96"/>
      <c r="X98" s="96"/>
      <c r="Y98" s="96"/>
      <c r="Z98" s="96"/>
    </row>
    <row r="99" spans="13:26" s="2" customFormat="1" x14ac:dyDescent="0.25">
      <c r="M99" s="96"/>
      <c r="U99" s="96"/>
      <c r="V99" s="96"/>
      <c r="W99" s="96"/>
      <c r="X99" s="96"/>
      <c r="Y99" s="96"/>
      <c r="Z99" s="96"/>
    </row>
    <row r="100" spans="13:26" s="2" customFormat="1" x14ac:dyDescent="0.25">
      <c r="M100" s="96"/>
      <c r="U100" s="96"/>
      <c r="V100" s="96"/>
      <c r="W100" s="96"/>
      <c r="X100" s="96"/>
      <c r="Y100" s="96"/>
      <c r="Z100" s="96"/>
    </row>
    <row r="101" spans="13:26" s="2" customFormat="1" x14ac:dyDescent="0.25">
      <c r="M101" s="96"/>
      <c r="U101" s="96"/>
      <c r="V101" s="96"/>
      <c r="W101" s="96"/>
      <c r="X101" s="96"/>
      <c r="Y101" s="96"/>
      <c r="Z101" s="96"/>
    </row>
    <row r="102" spans="13:26" s="2" customFormat="1" x14ac:dyDescent="0.25">
      <c r="M102" s="96"/>
      <c r="U102" s="96"/>
      <c r="V102" s="96"/>
      <c r="W102" s="96"/>
      <c r="X102" s="96"/>
      <c r="Y102" s="96"/>
      <c r="Z102" s="96"/>
    </row>
    <row r="103" spans="13:26" s="2" customFormat="1" x14ac:dyDescent="0.25">
      <c r="M103" s="96"/>
      <c r="U103" s="96"/>
      <c r="V103" s="96"/>
      <c r="W103" s="96"/>
      <c r="X103" s="96"/>
      <c r="Y103" s="96"/>
      <c r="Z103" s="96"/>
    </row>
    <row r="104" spans="13:26" s="2" customFormat="1" x14ac:dyDescent="0.25">
      <c r="M104" s="96"/>
      <c r="U104" s="96"/>
      <c r="V104" s="96"/>
      <c r="W104" s="96"/>
      <c r="X104" s="96"/>
      <c r="Y104" s="96"/>
      <c r="Z104" s="96"/>
    </row>
    <row r="105" spans="13:26" s="2" customFormat="1" x14ac:dyDescent="0.25">
      <c r="M105" s="96"/>
      <c r="U105" s="96"/>
      <c r="V105" s="96"/>
      <c r="W105" s="96"/>
      <c r="X105" s="96"/>
      <c r="Y105" s="96"/>
      <c r="Z105" s="96"/>
    </row>
    <row r="106" spans="13:26" s="2" customFormat="1" x14ac:dyDescent="0.25">
      <c r="M106" s="96"/>
      <c r="U106" s="96"/>
      <c r="V106" s="96"/>
      <c r="W106" s="96"/>
      <c r="X106" s="96"/>
      <c r="Y106" s="96"/>
      <c r="Z106" s="96"/>
    </row>
    <row r="107" spans="13:26" s="2" customFormat="1" x14ac:dyDescent="0.25">
      <c r="M107" s="96"/>
      <c r="U107" s="96"/>
      <c r="V107" s="96"/>
      <c r="W107" s="96"/>
      <c r="X107" s="96"/>
      <c r="Y107" s="96"/>
      <c r="Z107" s="96"/>
    </row>
    <row r="108" spans="13:26" s="2" customFormat="1" x14ac:dyDescent="0.25">
      <c r="M108" s="96"/>
      <c r="U108" s="96"/>
      <c r="V108" s="96"/>
      <c r="W108" s="96"/>
      <c r="X108" s="96"/>
      <c r="Y108" s="96"/>
      <c r="Z108" s="96"/>
    </row>
    <row r="109" spans="13:26" s="2" customFormat="1" x14ac:dyDescent="0.25">
      <c r="M109" s="96"/>
      <c r="U109" s="96"/>
      <c r="V109" s="96"/>
      <c r="W109" s="96"/>
      <c r="X109" s="96"/>
      <c r="Y109" s="96"/>
      <c r="Z109" s="96"/>
    </row>
    <row r="110" spans="13:26" s="2" customFormat="1" x14ac:dyDescent="0.25">
      <c r="M110" s="96"/>
      <c r="U110" s="96"/>
      <c r="V110" s="96"/>
      <c r="W110" s="96"/>
      <c r="X110" s="96"/>
      <c r="Y110" s="96"/>
      <c r="Z110" s="96"/>
    </row>
    <row r="111" spans="13:26" s="2" customFormat="1" x14ac:dyDescent="0.25">
      <c r="M111" s="96"/>
      <c r="U111" s="96"/>
      <c r="V111" s="96"/>
      <c r="W111" s="96"/>
      <c r="X111" s="96"/>
      <c r="Y111" s="96"/>
      <c r="Z111" s="96"/>
    </row>
    <row r="112" spans="13:26" s="2" customFormat="1" x14ac:dyDescent="0.25">
      <c r="M112" s="96"/>
      <c r="U112" s="96"/>
      <c r="V112" s="96"/>
      <c r="W112" s="96"/>
      <c r="X112" s="96"/>
      <c r="Y112" s="96"/>
      <c r="Z112" s="96"/>
    </row>
    <row r="113" spans="13:26" s="2" customFormat="1" x14ac:dyDescent="0.25">
      <c r="M113" s="96"/>
      <c r="U113" s="96"/>
      <c r="V113" s="96"/>
      <c r="W113" s="96"/>
      <c r="X113" s="96"/>
      <c r="Y113" s="96"/>
      <c r="Z113" s="96"/>
    </row>
    <row r="114" spans="13:26" s="2" customFormat="1" x14ac:dyDescent="0.25">
      <c r="M114" s="96"/>
      <c r="U114" s="96"/>
      <c r="V114" s="96"/>
      <c r="W114" s="96"/>
      <c r="X114" s="96"/>
      <c r="Y114" s="96"/>
      <c r="Z114" s="96"/>
    </row>
    <row r="115" spans="13:26" s="2" customFormat="1" x14ac:dyDescent="0.25">
      <c r="M115" s="96"/>
      <c r="U115" s="96"/>
      <c r="V115" s="96"/>
      <c r="W115" s="96"/>
      <c r="X115" s="96"/>
      <c r="Y115" s="96"/>
      <c r="Z115" s="96"/>
    </row>
    <row r="116" spans="13:26" s="2" customFormat="1" x14ac:dyDescent="0.25">
      <c r="M116" s="96"/>
      <c r="U116" s="96"/>
      <c r="V116" s="96"/>
      <c r="W116" s="96"/>
      <c r="X116" s="96"/>
      <c r="Y116" s="96"/>
      <c r="Z116" s="96"/>
    </row>
    <row r="117" spans="13:26" s="2" customFormat="1" x14ac:dyDescent="0.25">
      <c r="M117" s="96"/>
      <c r="U117" s="96"/>
      <c r="V117" s="96"/>
      <c r="W117" s="96"/>
      <c r="X117" s="96"/>
      <c r="Y117" s="96"/>
      <c r="Z117" s="96"/>
    </row>
    <row r="118" spans="13:26" s="2" customFormat="1" x14ac:dyDescent="0.25">
      <c r="M118" s="96"/>
      <c r="U118" s="96"/>
      <c r="V118" s="96"/>
      <c r="W118" s="96"/>
      <c r="X118" s="96"/>
      <c r="Y118" s="96"/>
      <c r="Z118" s="96"/>
    </row>
    <row r="119" spans="13:26" s="2" customFormat="1" x14ac:dyDescent="0.25">
      <c r="M119" s="96"/>
      <c r="U119" s="96"/>
      <c r="V119" s="96"/>
      <c r="W119" s="96"/>
      <c r="X119" s="96"/>
      <c r="Y119" s="96"/>
      <c r="Z119" s="96"/>
    </row>
    <row r="120" spans="13:26" s="2" customFormat="1" x14ac:dyDescent="0.25">
      <c r="M120" s="96"/>
      <c r="U120" s="96"/>
      <c r="V120" s="96"/>
      <c r="W120" s="96"/>
      <c r="X120" s="96"/>
      <c r="Y120" s="96"/>
      <c r="Z120" s="96"/>
    </row>
    <row r="121" spans="13:26" s="2" customFormat="1" x14ac:dyDescent="0.25">
      <c r="M121" s="96"/>
      <c r="U121" s="96"/>
      <c r="V121" s="96"/>
      <c r="W121" s="96"/>
      <c r="X121" s="96"/>
      <c r="Y121" s="96"/>
      <c r="Z121" s="96"/>
    </row>
    <row r="122" spans="13:26" s="2" customFormat="1" x14ac:dyDescent="0.25">
      <c r="M122" s="96"/>
      <c r="U122" s="96"/>
      <c r="V122" s="96"/>
      <c r="W122" s="96"/>
      <c r="X122" s="96"/>
      <c r="Y122" s="96"/>
      <c r="Z122" s="96"/>
    </row>
    <row r="123" spans="13:26" s="2" customFormat="1" x14ac:dyDescent="0.25">
      <c r="M123" s="96"/>
      <c r="U123" s="96"/>
      <c r="V123" s="96"/>
      <c r="W123" s="96"/>
      <c r="X123" s="96"/>
      <c r="Y123" s="96"/>
      <c r="Z123" s="96"/>
    </row>
    <row r="124" spans="13:26" s="2" customFormat="1" x14ac:dyDescent="0.25">
      <c r="M124" s="96"/>
      <c r="U124" s="96"/>
      <c r="V124" s="96"/>
      <c r="W124" s="96"/>
      <c r="X124" s="96"/>
      <c r="Y124" s="96"/>
      <c r="Z124" s="96"/>
    </row>
    <row r="125" spans="13:26" s="2" customFormat="1" x14ac:dyDescent="0.25">
      <c r="M125" s="96"/>
      <c r="U125" s="96"/>
      <c r="V125" s="96"/>
      <c r="W125" s="96"/>
      <c r="X125" s="96"/>
      <c r="Y125" s="96"/>
      <c r="Z125" s="96"/>
    </row>
    <row r="126" spans="13:26" s="2" customFormat="1" x14ac:dyDescent="0.25">
      <c r="M126" s="96"/>
      <c r="U126" s="96"/>
      <c r="V126" s="96"/>
      <c r="W126" s="96"/>
      <c r="X126" s="96"/>
      <c r="Y126" s="96"/>
      <c r="Z126" s="96"/>
    </row>
    <row r="127" spans="13:26" s="2" customFormat="1" x14ac:dyDescent="0.25">
      <c r="M127" s="96"/>
      <c r="U127" s="96"/>
      <c r="V127" s="96"/>
      <c r="W127" s="96"/>
      <c r="X127" s="96"/>
      <c r="Y127" s="96"/>
      <c r="Z127" s="96"/>
    </row>
    <row r="128" spans="13:26" s="2" customFormat="1" x14ac:dyDescent="0.25">
      <c r="M128" s="96"/>
      <c r="U128" s="96"/>
      <c r="V128" s="96"/>
      <c r="W128" s="96"/>
      <c r="X128" s="96"/>
      <c r="Y128" s="96"/>
      <c r="Z128" s="96"/>
    </row>
    <row r="129" spans="13:26" s="2" customFormat="1" x14ac:dyDescent="0.25">
      <c r="M129" s="96"/>
      <c r="U129" s="96"/>
      <c r="V129" s="96"/>
      <c r="W129" s="96"/>
      <c r="X129" s="96"/>
      <c r="Y129" s="96"/>
      <c r="Z129" s="96"/>
    </row>
    <row r="130" spans="13:26" s="2" customFormat="1" x14ac:dyDescent="0.25">
      <c r="M130" s="96"/>
      <c r="U130" s="96"/>
      <c r="V130" s="96"/>
      <c r="W130" s="96"/>
      <c r="X130" s="96"/>
      <c r="Y130" s="96"/>
      <c r="Z130" s="96"/>
    </row>
    <row r="131" spans="13:26" s="2" customFormat="1" x14ac:dyDescent="0.25">
      <c r="M131" s="96"/>
      <c r="U131" s="96"/>
      <c r="V131" s="96"/>
      <c r="W131" s="96"/>
      <c r="X131" s="96"/>
      <c r="Y131" s="96"/>
      <c r="Z131" s="96"/>
    </row>
    <row r="132" spans="13:26" s="2" customFormat="1" x14ac:dyDescent="0.25">
      <c r="M132" s="96"/>
      <c r="U132" s="96"/>
      <c r="V132" s="96"/>
      <c r="W132" s="96"/>
      <c r="X132" s="96"/>
      <c r="Y132" s="96"/>
      <c r="Z132" s="96"/>
    </row>
    <row r="133" spans="13:26" s="2" customFormat="1" x14ac:dyDescent="0.25">
      <c r="M133" s="96"/>
      <c r="U133" s="96"/>
      <c r="V133" s="96"/>
      <c r="W133" s="96"/>
      <c r="X133" s="96"/>
      <c r="Y133" s="96"/>
      <c r="Z133" s="96"/>
    </row>
    <row r="134" spans="13:26" s="2" customFormat="1" x14ac:dyDescent="0.25">
      <c r="M134" s="96"/>
      <c r="U134" s="96"/>
      <c r="V134" s="96"/>
      <c r="W134" s="96"/>
      <c r="X134" s="96"/>
      <c r="Y134" s="96"/>
      <c r="Z134" s="96"/>
    </row>
    <row r="135" spans="13:26" s="2" customFormat="1" x14ac:dyDescent="0.25">
      <c r="M135" s="96"/>
      <c r="U135" s="96"/>
      <c r="V135" s="96"/>
      <c r="W135" s="96"/>
      <c r="X135" s="96"/>
      <c r="Y135" s="96"/>
      <c r="Z135" s="96"/>
    </row>
    <row r="136" spans="13:26" s="2" customFormat="1" x14ac:dyDescent="0.25">
      <c r="M136" s="96"/>
      <c r="U136" s="96"/>
      <c r="V136" s="96"/>
      <c r="W136" s="96"/>
      <c r="X136" s="96"/>
      <c r="Y136" s="96"/>
      <c r="Z136" s="96"/>
    </row>
    <row r="137" spans="13:26" s="2" customFormat="1" x14ac:dyDescent="0.25">
      <c r="M137" s="96"/>
      <c r="U137" s="96"/>
      <c r="V137" s="96"/>
      <c r="W137" s="96"/>
      <c r="X137" s="96"/>
      <c r="Y137" s="96"/>
      <c r="Z137" s="96"/>
    </row>
    <row r="138" spans="13:26" s="2" customFormat="1" x14ac:dyDescent="0.25">
      <c r="M138" s="96"/>
      <c r="U138" s="96"/>
      <c r="V138" s="96"/>
      <c r="W138" s="96"/>
      <c r="X138" s="96"/>
      <c r="Y138" s="96"/>
      <c r="Z138" s="96"/>
    </row>
    <row r="139" spans="13:26" s="2" customFormat="1" x14ac:dyDescent="0.25">
      <c r="M139" s="96"/>
      <c r="U139" s="96"/>
      <c r="V139" s="96"/>
      <c r="W139" s="96"/>
      <c r="X139" s="96"/>
      <c r="Y139" s="96"/>
      <c r="Z139" s="96"/>
    </row>
    <row r="140" spans="13:26" s="2" customFormat="1" x14ac:dyDescent="0.25">
      <c r="M140" s="96"/>
      <c r="U140" s="96"/>
      <c r="V140" s="96"/>
      <c r="W140" s="96"/>
      <c r="X140" s="96"/>
      <c r="Y140" s="96"/>
      <c r="Z140" s="96"/>
    </row>
    <row r="141" spans="13:26" s="2" customFormat="1" x14ac:dyDescent="0.25">
      <c r="M141" s="96"/>
      <c r="U141" s="96"/>
      <c r="V141" s="96"/>
      <c r="W141" s="96"/>
      <c r="X141" s="96"/>
      <c r="Y141" s="96"/>
      <c r="Z141" s="96"/>
    </row>
    <row r="142" spans="13:26" s="2" customFormat="1" x14ac:dyDescent="0.25">
      <c r="M142" s="96"/>
      <c r="U142" s="96"/>
      <c r="V142" s="96"/>
      <c r="W142" s="96"/>
      <c r="X142" s="96"/>
      <c r="Y142" s="96"/>
      <c r="Z142" s="96"/>
    </row>
    <row r="143" spans="13:26" s="2" customFormat="1" x14ac:dyDescent="0.25">
      <c r="M143" s="96"/>
      <c r="U143" s="96"/>
      <c r="V143" s="96"/>
      <c r="W143" s="96"/>
      <c r="X143" s="96"/>
      <c r="Y143" s="96"/>
      <c r="Z143" s="96"/>
    </row>
    <row r="144" spans="13:26" s="2" customFormat="1" x14ac:dyDescent="0.25">
      <c r="M144" s="96"/>
      <c r="U144" s="96"/>
      <c r="V144" s="96"/>
      <c r="W144" s="96"/>
      <c r="X144" s="96"/>
      <c r="Y144" s="96"/>
      <c r="Z144" s="96"/>
    </row>
    <row r="145" spans="13:26" s="2" customFormat="1" x14ac:dyDescent="0.25">
      <c r="M145" s="96"/>
      <c r="U145" s="96"/>
      <c r="V145" s="96"/>
      <c r="W145" s="96"/>
      <c r="X145" s="96"/>
      <c r="Y145" s="96"/>
      <c r="Z145" s="96"/>
    </row>
    <row r="146" spans="13:26" s="2" customFormat="1" x14ac:dyDescent="0.25">
      <c r="M146" s="96"/>
      <c r="U146" s="96"/>
      <c r="V146" s="96"/>
      <c r="W146" s="96"/>
      <c r="X146" s="96"/>
      <c r="Y146" s="96"/>
      <c r="Z146" s="96"/>
    </row>
    <row r="147" spans="13:26" s="2" customFormat="1" x14ac:dyDescent="0.25">
      <c r="M147" s="96"/>
      <c r="U147" s="96"/>
      <c r="V147" s="96"/>
      <c r="W147" s="96"/>
      <c r="X147" s="96"/>
      <c r="Y147" s="96"/>
      <c r="Z147" s="96"/>
    </row>
    <row r="148" spans="13:26" s="2" customFormat="1" x14ac:dyDescent="0.25">
      <c r="M148" s="96"/>
      <c r="U148" s="96"/>
      <c r="V148" s="96"/>
      <c r="W148" s="96"/>
      <c r="X148" s="96"/>
      <c r="Y148" s="96"/>
      <c r="Z148" s="96"/>
    </row>
    <row r="149" spans="13:26" s="2" customFormat="1" x14ac:dyDescent="0.25">
      <c r="M149" s="96"/>
      <c r="U149" s="96"/>
      <c r="V149" s="96"/>
      <c r="W149" s="96"/>
      <c r="X149" s="96"/>
      <c r="Y149" s="96"/>
      <c r="Z149" s="96"/>
    </row>
    <row r="150" spans="13:26" s="2" customFormat="1" x14ac:dyDescent="0.25">
      <c r="M150" s="96"/>
      <c r="U150" s="96"/>
      <c r="V150" s="96"/>
      <c r="W150" s="96"/>
      <c r="X150" s="96"/>
      <c r="Y150" s="96"/>
      <c r="Z150" s="96"/>
    </row>
    <row r="151" spans="13:26" s="2" customFormat="1" x14ac:dyDescent="0.25">
      <c r="M151" s="96"/>
      <c r="U151" s="96"/>
      <c r="V151" s="96"/>
      <c r="W151" s="96"/>
      <c r="X151" s="96"/>
      <c r="Y151" s="96"/>
      <c r="Z151" s="96"/>
    </row>
    <row r="152" spans="13:26" s="2" customFormat="1" x14ac:dyDescent="0.25">
      <c r="M152" s="96"/>
      <c r="U152" s="96"/>
      <c r="V152" s="96"/>
      <c r="W152" s="96"/>
      <c r="X152" s="96"/>
      <c r="Y152" s="96"/>
      <c r="Z152" s="96"/>
    </row>
    <row r="153" spans="13:26" s="2" customFormat="1" x14ac:dyDescent="0.25">
      <c r="M153" s="96"/>
      <c r="U153" s="96"/>
      <c r="V153" s="96"/>
      <c r="W153" s="96"/>
      <c r="X153" s="96"/>
      <c r="Y153" s="96"/>
      <c r="Z153" s="96"/>
    </row>
    <row r="154" spans="13:26" s="2" customFormat="1" x14ac:dyDescent="0.25">
      <c r="M154" s="96"/>
      <c r="U154" s="96"/>
      <c r="V154" s="96"/>
      <c r="W154" s="96"/>
      <c r="X154" s="96"/>
      <c r="Y154" s="96"/>
      <c r="Z154" s="96"/>
    </row>
    <row r="155" spans="13:26" s="2" customFormat="1" x14ac:dyDescent="0.25">
      <c r="M155" s="96"/>
      <c r="U155" s="96"/>
      <c r="V155" s="96"/>
      <c r="W155" s="96"/>
      <c r="X155" s="96"/>
      <c r="Y155" s="96"/>
      <c r="Z155" s="96"/>
    </row>
    <row r="156" spans="13:26" s="2" customFormat="1" x14ac:dyDescent="0.25">
      <c r="M156" s="96"/>
      <c r="U156" s="96"/>
      <c r="V156" s="96"/>
      <c r="W156" s="96"/>
      <c r="X156" s="96"/>
      <c r="Y156" s="96"/>
      <c r="Z156" s="96"/>
    </row>
    <row r="157" spans="13:26" s="2" customFormat="1" x14ac:dyDescent="0.25">
      <c r="M157" s="96"/>
      <c r="U157" s="96"/>
      <c r="V157" s="96"/>
      <c r="W157" s="96"/>
      <c r="X157" s="96"/>
      <c r="Y157" s="96"/>
      <c r="Z157" s="96"/>
    </row>
    <row r="158" spans="13:26" s="2" customFormat="1" x14ac:dyDescent="0.25">
      <c r="M158" s="96"/>
      <c r="U158" s="96"/>
      <c r="V158" s="96"/>
      <c r="W158" s="96"/>
      <c r="X158" s="96"/>
      <c r="Y158" s="96"/>
      <c r="Z158" s="96"/>
    </row>
    <row r="159" spans="13:26" s="2" customFormat="1" x14ac:dyDescent="0.25">
      <c r="M159" s="96"/>
      <c r="U159" s="96"/>
      <c r="V159" s="96"/>
      <c r="W159" s="96"/>
      <c r="X159" s="96"/>
      <c r="Y159" s="96"/>
      <c r="Z159" s="96"/>
    </row>
    <row r="160" spans="13:26" s="2" customFormat="1" x14ac:dyDescent="0.25">
      <c r="M160" s="96"/>
      <c r="U160" s="96"/>
      <c r="V160" s="96"/>
      <c r="W160" s="96"/>
      <c r="X160" s="96"/>
      <c r="Y160" s="96"/>
      <c r="Z160" s="96"/>
    </row>
    <row r="161" spans="13:26" s="2" customFormat="1" x14ac:dyDescent="0.25">
      <c r="M161" s="96"/>
      <c r="U161" s="96"/>
      <c r="V161" s="96"/>
      <c r="W161" s="96"/>
      <c r="X161" s="96"/>
      <c r="Y161" s="96"/>
      <c r="Z161" s="96"/>
    </row>
    <row r="162" spans="13:26" s="2" customFormat="1" x14ac:dyDescent="0.25">
      <c r="M162" s="96"/>
      <c r="U162" s="96"/>
      <c r="V162" s="96"/>
      <c r="W162" s="96"/>
      <c r="X162" s="96"/>
      <c r="Y162" s="96"/>
      <c r="Z162" s="96"/>
    </row>
    <row r="163" spans="13:26" s="2" customFormat="1" x14ac:dyDescent="0.25">
      <c r="M163" s="96"/>
      <c r="U163" s="96"/>
      <c r="V163" s="96"/>
      <c r="W163" s="96"/>
      <c r="X163" s="96"/>
      <c r="Y163" s="96"/>
      <c r="Z163" s="96"/>
    </row>
    <row r="164" spans="13:26" s="2" customFormat="1" x14ac:dyDescent="0.25">
      <c r="M164" s="96"/>
      <c r="U164" s="96"/>
      <c r="V164" s="96"/>
      <c r="W164" s="96"/>
      <c r="X164" s="96"/>
      <c r="Y164" s="96"/>
      <c r="Z164" s="96"/>
    </row>
    <row r="165" spans="13:26" s="2" customFormat="1" x14ac:dyDescent="0.25">
      <c r="M165" s="96"/>
      <c r="U165" s="96"/>
      <c r="V165" s="96"/>
      <c r="W165" s="96"/>
      <c r="X165" s="96"/>
      <c r="Y165" s="96"/>
      <c r="Z165" s="96"/>
    </row>
    <row r="166" spans="13:26" s="2" customFormat="1" x14ac:dyDescent="0.25">
      <c r="M166" s="96"/>
      <c r="U166" s="96"/>
      <c r="V166" s="96"/>
      <c r="W166" s="96"/>
      <c r="X166" s="96"/>
      <c r="Y166" s="96"/>
      <c r="Z166" s="96"/>
    </row>
    <row r="167" spans="13:26" s="2" customFormat="1" x14ac:dyDescent="0.25">
      <c r="M167" s="96"/>
      <c r="U167" s="96"/>
      <c r="V167" s="96"/>
      <c r="W167" s="96"/>
      <c r="X167" s="96"/>
      <c r="Y167" s="96"/>
      <c r="Z167" s="96"/>
    </row>
    <row r="168" spans="13:26" s="2" customFormat="1" x14ac:dyDescent="0.25">
      <c r="M168" s="96"/>
      <c r="U168" s="96"/>
      <c r="V168" s="96"/>
      <c r="W168" s="96"/>
      <c r="X168" s="96"/>
      <c r="Y168" s="96"/>
      <c r="Z168" s="96"/>
    </row>
    <row r="169" spans="13:26" s="2" customFormat="1" x14ac:dyDescent="0.25">
      <c r="M169" s="96"/>
      <c r="U169" s="96"/>
      <c r="V169" s="96"/>
      <c r="W169" s="96"/>
      <c r="X169" s="96"/>
      <c r="Y169" s="96"/>
      <c r="Z169" s="96"/>
    </row>
    <row r="170" spans="13:26" s="2" customFormat="1" x14ac:dyDescent="0.25">
      <c r="M170" s="96"/>
      <c r="U170" s="96"/>
      <c r="V170" s="96"/>
      <c r="W170" s="96"/>
      <c r="X170" s="96"/>
      <c r="Y170" s="96"/>
      <c r="Z170" s="96"/>
    </row>
    <row r="171" spans="13:26" s="2" customFormat="1" x14ac:dyDescent="0.25">
      <c r="M171" s="96"/>
      <c r="U171" s="96"/>
      <c r="V171" s="96"/>
      <c r="W171" s="96"/>
      <c r="X171" s="96"/>
      <c r="Y171" s="96"/>
      <c r="Z171" s="96"/>
    </row>
    <row r="172" spans="13:26" s="2" customFormat="1" x14ac:dyDescent="0.25">
      <c r="M172" s="96"/>
      <c r="U172" s="96"/>
      <c r="V172" s="96"/>
      <c r="W172" s="96"/>
      <c r="X172" s="96"/>
      <c r="Y172" s="96"/>
      <c r="Z172" s="96"/>
    </row>
    <row r="173" spans="13:26" s="2" customFormat="1" x14ac:dyDescent="0.25">
      <c r="M173" s="96"/>
      <c r="U173" s="96"/>
      <c r="V173" s="96"/>
      <c r="W173" s="96"/>
      <c r="X173" s="96"/>
      <c r="Y173" s="96"/>
      <c r="Z173" s="96"/>
    </row>
    <row r="174" spans="13:26" s="2" customFormat="1" x14ac:dyDescent="0.25">
      <c r="M174" s="96"/>
      <c r="U174" s="96"/>
      <c r="V174" s="96"/>
      <c r="W174" s="96"/>
      <c r="X174" s="96"/>
      <c r="Y174" s="96"/>
      <c r="Z174" s="96"/>
    </row>
    <row r="175" spans="13:26" s="2" customFormat="1" x14ac:dyDescent="0.25">
      <c r="M175" s="96"/>
      <c r="U175" s="96"/>
      <c r="V175" s="96"/>
      <c r="W175" s="96"/>
      <c r="X175" s="96"/>
      <c r="Y175" s="96"/>
      <c r="Z175" s="96"/>
    </row>
    <row r="176" spans="13:26" s="2" customFormat="1" x14ac:dyDescent="0.25">
      <c r="M176" s="96"/>
      <c r="U176" s="96"/>
      <c r="V176" s="96"/>
      <c r="W176" s="96"/>
      <c r="X176" s="96"/>
      <c r="Y176" s="96"/>
      <c r="Z176" s="96"/>
    </row>
    <row r="177" spans="13:26" s="2" customFormat="1" x14ac:dyDescent="0.25">
      <c r="M177" s="96"/>
      <c r="U177" s="96"/>
      <c r="V177" s="96"/>
      <c r="W177" s="96"/>
      <c r="X177" s="96"/>
      <c r="Y177" s="96"/>
      <c r="Z177" s="96"/>
    </row>
    <row r="178" spans="13:26" s="2" customFormat="1" x14ac:dyDescent="0.25">
      <c r="M178" s="96"/>
      <c r="U178" s="96"/>
      <c r="V178" s="96"/>
      <c r="W178" s="96"/>
      <c r="X178" s="96"/>
      <c r="Y178" s="96"/>
      <c r="Z178" s="96"/>
    </row>
    <row r="179" spans="13:26" s="2" customFormat="1" x14ac:dyDescent="0.25">
      <c r="M179" s="96"/>
      <c r="U179" s="96"/>
      <c r="V179" s="96"/>
      <c r="W179" s="96"/>
      <c r="X179" s="96"/>
      <c r="Y179" s="96"/>
      <c r="Z179" s="96"/>
    </row>
    <row r="180" spans="13:26" s="2" customFormat="1" x14ac:dyDescent="0.25">
      <c r="M180" s="96"/>
      <c r="U180" s="96"/>
      <c r="V180" s="96"/>
      <c r="W180" s="96"/>
      <c r="X180" s="96"/>
      <c r="Y180" s="96"/>
      <c r="Z180" s="96"/>
    </row>
    <row r="181" spans="13:26" s="2" customFormat="1" x14ac:dyDescent="0.25">
      <c r="M181" s="96"/>
      <c r="U181" s="96"/>
      <c r="V181" s="96"/>
      <c r="W181" s="96"/>
      <c r="X181" s="96"/>
      <c r="Y181" s="96"/>
      <c r="Z181" s="96"/>
    </row>
    <row r="182" spans="13:26" s="2" customFormat="1" x14ac:dyDescent="0.25">
      <c r="M182" s="96"/>
      <c r="U182" s="96"/>
      <c r="V182" s="96"/>
      <c r="W182" s="96"/>
      <c r="X182" s="96"/>
      <c r="Y182" s="96"/>
      <c r="Z182" s="96"/>
    </row>
    <row r="183" spans="13:26" s="2" customFormat="1" x14ac:dyDescent="0.25">
      <c r="M183" s="96"/>
      <c r="U183" s="96"/>
      <c r="V183" s="96"/>
      <c r="W183" s="96"/>
      <c r="X183" s="96"/>
      <c r="Y183" s="96"/>
      <c r="Z183" s="96"/>
    </row>
    <row r="184" spans="13:26" s="2" customFormat="1" x14ac:dyDescent="0.25">
      <c r="M184" s="96"/>
      <c r="U184" s="96"/>
      <c r="V184" s="96"/>
      <c r="W184" s="96"/>
      <c r="X184" s="96"/>
      <c r="Y184" s="96"/>
      <c r="Z184" s="96"/>
    </row>
    <row r="185" spans="13:26" s="2" customFormat="1" x14ac:dyDescent="0.25">
      <c r="M185" s="96"/>
      <c r="U185" s="96"/>
      <c r="V185" s="96"/>
      <c r="W185" s="96"/>
      <c r="X185" s="96"/>
      <c r="Y185" s="96"/>
      <c r="Z185" s="96"/>
    </row>
    <row r="186" spans="13:26" s="2" customFormat="1" x14ac:dyDescent="0.25">
      <c r="M186" s="96"/>
      <c r="U186" s="96"/>
      <c r="V186" s="96"/>
      <c r="W186" s="96"/>
      <c r="X186" s="96"/>
      <c r="Y186" s="96"/>
      <c r="Z186" s="96"/>
    </row>
    <row r="187" spans="13:26" s="2" customFormat="1" x14ac:dyDescent="0.25">
      <c r="M187" s="96"/>
      <c r="U187" s="96"/>
      <c r="V187" s="96"/>
      <c r="W187" s="96"/>
      <c r="X187" s="96"/>
      <c r="Y187" s="96"/>
      <c r="Z187" s="96"/>
    </row>
    <row r="188" spans="13:26" s="2" customFormat="1" x14ac:dyDescent="0.25">
      <c r="M188" s="96"/>
      <c r="U188" s="96"/>
      <c r="V188" s="96"/>
      <c r="W188" s="96"/>
      <c r="X188" s="96"/>
      <c r="Y188" s="96"/>
      <c r="Z188" s="96"/>
    </row>
    <row r="189" spans="13:26" s="2" customFormat="1" x14ac:dyDescent="0.25">
      <c r="M189" s="96"/>
      <c r="U189" s="96"/>
      <c r="V189" s="96"/>
      <c r="W189" s="96"/>
      <c r="X189" s="96"/>
      <c r="Y189" s="96"/>
      <c r="Z189" s="96"/>
    </row>
    <row r="190" spans="13:26" s="2" customFormat="1" x14ac:dyDescent="0.25">
      <c r="M190" s="96"/>
      <c r="U190" s="96"/>
      <c r="V190" s="96"/>
      <c r="W190" s="96"/>
      <c r="X190" s="96"/>
      <c r="Y190" s="96"/>
      <c r="Z190" s="96"/>
    </row>
    <row r="191" spans="13:26" s="2" customFormat="1" x14ac:dyDescent="0.25">
      <c r="M191" s="96"/>
      <c r="U191" s="96"/>
      <c r="V191" s="96"/>
      <c r="W191" s="96"/>
      <c r="X191" s="96"/>
      <c r="Y191" s="96"/>
      <c r="Z191" s="96"/>
    </row>
    <row r="192" spans="13:26" s="2" customFormat="1" x14ac:dyDescent="0.25">
      <c r="M192" s="96"/>
      <c r="U192" s="96"/>
      <c r="V192" s="96"/>
      <c r="W192" s="96"/>
      <c r="X192" s="96"/>
      <c r="Y192" s="96"/>
      <c r="Z192" s="96"/>
    </row>
    <row r="193" spans="13:26" s="2" customFormat="1" x14ac:dyDescent="0.25">
      <c r="M193" s="96"/>
      <c r="U193" s="96"/>
      <c r="V193" s="96"/>
      <c r="W193" s="96"/>
      <c r="X193" s="96"/>
      <c r="Y193" s="96"/>
      <c r="Z193" s="96"/>
    </row>
    <row r="194" spans="13:26" s="2" customFormat="1" x14ac:dyDescent="0.25">
      <c r="M194" s="96"/>
      <c r="U194" s="96"/>
      <c r="V194" s="96"/>
      <c r="W194" s="96"/>
      <c r="X194" s="96"/>
      <c r="Y194" s="96"/>
      <c r="Z194" s="96"/>
    </row>
    <row r="195" spans="13:26" s="2" customFormat="1" x14ac:dyDescent="0.25">
      <c r="M195" s="96"/>
      <c r="U195" s="96"/>
      <c r="V195" s="96"/>
      <c r="W195" s="96"/>
      <c r="X195" s="96"/>
      <c r="Y195" s="96"/>
      <c r="Z195" s="96"/>
    </row>
    <row r="196" spans="13:26" s="2" customFormat="1" x14ac:dyDescent="0.25">
      <c r="M196" s="96"/>
      <c r="U196" s="96"/>
      <c r="V196" s="96"/>
      <c r="W196" s="96"/>
      <c r="X196" s="96"/>
      <c r="Y196" s="96"/>
      <c r="Z196" s="96"/>
    </row>
    <row r="197" spans="13:26" s="2" customFormat="1" x14ac:dyDescent="0.25">
      <c r="M197" s="96"/>
      <c r="U197" s="96"/>
      <c r="V197" s="96"/>
      <c r="W197" s="96"/>
      <c r="X197" s="96"/>
      <c r="Y197" s="96"/>
      <c r="Z197" s="96"/>
    </row>
    <row r="198" spans="13:26" s="2" customFormat="1" x14ac:dyDescent="0.25">
      <c r="M198" s="96"/>
      <c r="U198" s="96"/>
      <c r="V198" s="96"/>
      <c r="W198" s="96"/>
      <c r="X198" s="96"/>
      <c r="Y198" s="96"/>
      <c r="Z198" s="96"/>
    </row>
    <row r="199" spans="13:26" s="2" customFormat="1" x14ac:dyDescent="0.25">
      <c r="M199" s="96"/>
      <c r="U199" s="96"/>
      <c r="V199" s="96"/>
      <c r="W199" s="96"/>
      <c r="X199" s="96"/>
      <c r="Y199" s="96"/>
      <c r="Z199" s="96"/>
    </row>
    <row r="200" spans="13:26" s="2" customFormat="1" x14ac:dyDescent="0.25">
      <c r="M200" s="96"/>
      <c r="U200" s="96"/>
      <c r="V200" s="96"/>
      <c r="W200" s="96"/>
      <c r="X200" s="96"/>
      <c r="Y200" s="96"/>
      <c r="Z200" s="96"/>
    </row>
    <row r="201" spans="13:26" s="2" customFormat="1" x14ac:dyDescent="0.25">
      <c r="M201" s="96"/>
      <c r="U201" s="96"/>
      <c r="V201" s="96"/>
      <c r="W201" s="96"/>
      <c r="X201" s="96"/>
      <c r="Y201" s="96"/>
      <c r="Z201" s="96"/>
    </row>
    <row r="202" spans="13:26" s="2" customFormat="1" x14ac:dyDescent="0.25">
      <c r="M202" s="96"/>
      <c r="U202" s="96"/>
      <c r="V202" s="96"/>
      <c r="W202" s="96"/>
      <c r="X202" s="96"/>
      <c r="Y202" s="96"/>
      <c r="Z202" s="96"/>
    </row>
    <row r="203" spans="13:26" s="2" customFormat="1" x14ac:dyDescent="0.25">
      <c r="M203" s="96"/>
      <c r="U203" s="96"/>
      <c r="V203" s="96"/>
      <c r="W203" s="96"/>
      <c r="X203" s="96"/>
      <c r="Y203" s="96"/>
      <c r="Z203" s="96"/>
    </row>
    <row r="204" spans="13:26" s="2" customFormat="1" x14ac:dyDescent="0.25">
      <c r="M204" s="96"/>
      <c r="U204" s="96"/>
      <c r="V204" s="96"/>
      <c r="W204" s="96"/>
      <c r="X204" s="96"/>
      <c r="Y204" s="96"/>
      <c r="Z204" s="96"/>
    </row>
    <row r="205" spans="13:26" s="2" customFormat="1" x14ac:dyDescent="0.25">
      <c r="M205" s="96"/>
      <c r="U205" s="96"/>
      <c r="V205" s="96"/>
      <c r="W205" s="96"/>
      <c r="X205" s="96"/>
      <c r="Y205" s="96"/>
      <c r="Z205" s="96"/>
    </row>
    <row r="206" spans="13:26" s="2" customFormat="1" x14ac:dyDescent="0.25">
      <c r="M206" s="96"/>
      <c r="U206" s="96"/>
      <c r="V206" s="96"/>
      <c r="W206" s="96"/>
      <c r="X206" s="96"/>
      <c r="Y206" s="96"/>
      <c r="Z206" s="96"/>
    </row>
    <row r="207" spans="13:26" s="2" customFormat="1" x14ac:dyDescent="0.25">
      <c r="M207" s="96"/>
      <c r="U207" s="96"/>
      <c r="V207" s="96"/>
      <c r="W207" s="96"/>
      <c r="X207" s="96"/>
      <c r="Y207" s="96"/>
      <c r="Z207" s="96"/>
    </row>
    <row r="208" spans="13:26" s="2" customFormat="1" x14ac:dyDescent="0.25">
      <c r="M208" s="96"/>
      <c r="U208" s="96"/>
      <c r="V208" s="96"/>
      <c r="W208" s="96"/>
      <c r="X208" s="96"/>
      <c r="Y208" s="96"/>
      <c r="Z208" s="96"/>
    </row>
    <row r="209" spans="13:26" s="2" customFormat="1" x14ac:dyDescent="0.25">
      <c r="M209" s="96"/>
      <c r="U209" s="96"/>
      <c r="V209" s="96"/>
      <c r="W209" s="96"/>
      <c r="X209" s="96"/>
      <c r="Y209" s="96"/>
      <c r="Z209" s="96"/>
    </row>
    <row r="210" spans="13:26" s="2" customFormat="1" x14ac:dyDescent="0.25">
      <c r="M210" s="96"/>
      <c r="U210" s="96"/>
      <c r="V210" s="96"/>
      <c r="W210" s="96"/>
      <c r="X210" s="96"/>
      <c r="Y210" s="96"/>
      <c r="Z210" s="96"/>
    </row>
    <row r="211" spans="13:26" s="2" customFormat="1" x14ac:dyDescent="0.25">
      <c r="M211" s="96"/>
      <c r="U211" s="96"/>
      <c r="V211" s="96"/>
      <c r="W211" s="96"/>
      <c r="X211" s="96"/>
      <c r="Y211" s="96"/>
      <c r="Z211" s="96"/>
    </row>
    <row r="212" spans="13:26" s="2" customFormat="1" x14ac:dyDescent="0.25">
      <c r="M212" s="96"/>
      <c r="U212" s="96"/>
      <c r="V212" s="96"/>
      <c r="W212" s="96"/>
      <c r="X212" s="96"/>
      <c r="Y212" s="96"/>
      <c r="Z212" s="96"/>
    </row>
    <row r="213" spans="13:26" s="2" customFormat="1" x14ac:dyDescent="0.25">
      <c r="M213" s="96"/>
      <c r="U213" s="96"/>
      <c r="V213" s="96"/>
      <c r="W213" s="96"/>
      <c r="X213" s="96"/>
      <c r="Y213" s="96"/>
      <c r="Z213" s="96"/>
    </row>
    <row r="214" spans="13:26" s="2" customFormat="1" x14ac:dyDescent="0.25">
      <c r="M214" s="96"/>
      <c r="U214" s="96"/>
      <c r="V214" s="96"/>
      <c r="W214" s="96"/>
      <c r="X214" s="96"/>
      <c r="Y214" s="96"/>
      <c r="Z214" s="96"/>
    </row>
    <row r="215" spans="13:26" s="2" customFormat="1" x14ac:dyDescent="0.25">
      <c r="M215" s="96"/>
      <c r="U215" s="96"/>
      <c r="V215" s="96"/>
      <c r="W215" s="96"/>
      <c r="X215" s="96"/>
      <c r="Y215" s="96"/>
      <c r="Z215" s="96"/>
    </row>
    <row r="216" spans="13:26" s="2" customFormat="1" x14ac:dyDescent="0.25">
      <c r="M216" s="96"/>
      <c r="U216" s="96"/>
      <c r="V216" s="96"/>
      <c r="W216" s="96"/>
      <c r="X216" s="96"/>
      <c r="Y216" s="96"/>
      <c r="Z216" s="96"/>
    </row>
    <row r="217" spans="13:26" s="2" customFormat="1" x14ac:dyDescent="0.25">
      <c r="M217" s="96"/>
      <c r="U217" s="96"/>
      <c r="V217" s="96"/>
      <c r="W217" s="96"/>
      <c r="X217" s="96"/>
      <c r="Y217" s="96"/>
      <c r="Z217" s="96"/>
    </row>
    <row r="218" spans="13:26" s="2" customFormat="1" x14ac:dyDescent="0.25">
      <c r="M218" s="96"/>
      <c r="U218" s="96"/>
      <c r="V218" s="96"/>
      <c r="W218" s="96"/>
      <c r="X218" s="96"/>
      <c r="Y218" s="96"/>
      <c r="Z218" s="96"/>
    </row>
    <row r="219" spans="13:26" s="2" customFormat="1" x14ac:dyDescent="0.25">
      <c r="M219" s="96"/>
      <c r="U219" s="96"/>
      <c r="V219" s="96"/>
      <c r="W219" s="96"/>
      <c r="X219" s="96"/>
      <c r="Y219" s="96"/>
      <c r="Z219" s="96"/>
    </row>
    <row r="220" spans="13:26" s="2" customFormat="1" x14ac:dyDescent="0.25">
      <c r="M220" s="96"/>
      <c r="U220" s="96"/>
      <c r="V220" s="96"/>
      <c r="W220" s="96"/>
      <c r="X220" s="96"/>
      <c r="Y220" s="96"/>
      <c r="Z220" s="96"/>
    </row>
    <row r="221" spans="13:26" s="2" customFormat="1" x14ac:dyDescent="0.25">
      <c r="M221" s="96"/>
      <c r="U221" s="96"/>
      <c r="V221" s="96"/>
      <c r="W221" s="96"/>
      <c r="X221" s="96"/>
      <c r="Y221" s="96"/>
      <c r="Z221" s="96"/>
    </row>
    <row r="222" spans="13:26" s="2" customFormat="1" x14ac:dyDescent="0.25">
      <c r="M222" s="96"/>
      <c r="U222" s="96"/>
      <c r="V222" s="96"/>
      <c r="W222" s="96"/>
      <c r="X222" s="96"/>
      <c r="Y222" s="96"/>
      <c r="Z222" s="96"/>
    </row>
    <row r="223" spans="13:26" s="2" customFormat="1" x14ac:dyDescent="0.25">
      <c r="M223" s="96"/>
      <c r="U223" s="96"/>
      <c r="V223" s="96"/>
      <c r="W223" s="96"/>
      <c r="X223" s="96"/>
      <c r="Y223" s="96"/>
      <c r="Z223" s="96"/>
    </row>
    <row r="224" spans="13:26" s="2" customFormat="1" x14ac:dyDescent="0.25">
      <c r="M224" s="96"/>
      <c r="U224" s="96"/>
      <c r="V224" s="96"/>
      <c r="W224" s="96"/>
      <c r="X224" s="96"/>
      <c r="Y224" s="96"/>
      <c r="Z224" s="96"/>
    </row>
    <row r="225" spans="13:26" s="2" customFormat="1" x14ac:dyDescent="0.25">
      <c r="M225" s="96"/>
      <c r="U225" s="96"/>
      <c r="V225" s="96"/>
      <c r="W225" s="96"/>
      <c r="X225" s="96"/>
      <c r="Y225" s="96"/>
      <c r="Z225" s="96"/>
    </row>
    <row r="226" spans="13:26" s="2" customFormat="1" x14ac:dyDescent="0.25">
      <c r="M226" s="96"/>
      <c r="U226" s="96"/>
      <c r="V226" s="96"/>
      <c r="W226" s="96"/>
      <c r="X226" s="96"/>
      <c r="Y226" s="96"/>
      <c r="Z226" s="96"/>
    </row>
    <row r="227" spans="13:26" s="2" customFormat="1" x14ac:dyDescent="0.25">
      <c r="M227" s="96"/>
      <c r="U227" s="96"/>
      <c r="V227" s="96"/>
      <c r="W227" s="96"/>
      <c r="X227" s="96"/>
      <c r="Y227" s="96"/>
      <c r="Z227" s="96"/>
    </row>
    <row r="228" spans="13:26" s="2" customFormat="1" x14ac:dyDescent="0.25">
      <c r="M228" s="96"/>
      <c r="U228" s="96"/>
      <c r="V228" s="96"/>
      <c r="W228" s="96"/>
      <c r="X228" s="96"/>
      <c r="Y228" s="96"/>
      <c r="Z228" s="96"/>
    </row>
    <row r="229" spans="13:26" s="2" customFormat="1" x14ac:dyDescent="0.25">
      <c r="M229" s="96"/>
      <c r="U229" s="96"/>
      <c r="V229" s="96"/>
      <c r="W229" s="96"/>
      <c r="X229" s="96"/>
      <c r="Y229" s="96"/>
      <c r="Z229" s="96"/>
    </row>
    <row r="230" spans="13:26" s="2" customFormat="1" x14ac:dyDescent="0.25">
      <c r="M230" s="96"/>
      <c r="U230" s="96"/>
      <c r="V230" s="96"/>
      <c r="W230" s="96"/>
      <c r="X230" s="96"/>
      <c r="Y230" s="96"/>
      <c r="Z230" s="96"/>
    </row>
    <row r="231" spans="13:26" s="2" customFormat="1" x14ac:dyDescent="0.25">
      <c r="M231" s="96"/>
      <c r="U231" s="96"/>
      <c r="V231" s="96"/>
      <c r="W231" s="96"/>
      <c r="X231" s="96"/>
      <c r="Y231" s="96"/>
      <c r="Z231" s="96"/>
    </row>
    <row r="232" spans="13:26" s="2" customFormat="1" x14ac:dyDescent="0.25">
      <c r="M232" s="96"/>
      <c r="U232" s="96"/>
      <c r="V232" s="96"/>
      <c r="W232" s="96"/>
      <c r="X232" s="96"/>
      <c r="Y232" s="96"/>
      <c r="Z232" s="96"/>
    </row>
    <row r="233" spans="13:26" s="2" customFormat="1" x14ac:dyDescent="0.25">
      <c r="M233" s="96"/>
      <c r="U233" s="96"/>
      <c r="V233" s="96"/>
      <c r="W233" s="96"/>
      <c r="X233" s="96"/>
      <c r="Y233" s="96"/>
      <c r="Z233" s="96"/>
    </row>
    <row r="234" spans="13:26" s="2" customFormat="1" x14ac:dyDescent="0.25">
      <c r="M234" s="96"/>
      <c r="U234" s="96"/>
      <c r="V234" s="96"/>
      <c r="W234" s="96"/>
      <c r="X234" s="96"/>
      <c r="Y234" s="96"/>
      <c r="Z234" s="96"/>
    </row>
    <row r="235" spans="13:26" s="2" customFormat="1" x14ac:dyDescent="0.25">
      <c r="M235" s="96"/>
      <c r="U235" s="96"/>
      <c r="V235" s="96"/>
      <c r="W235" s="96"/>
      <c r="X235" s="96"/>
      <c r="Y235" s="96"/>
      <c r="Z235" s="96"/>
    </row>
    <row r="236" spans="13:26" s="2" customFormat="1" x14ac:dyDescent="0.25">
      <c r="M236" s="96"/>
      <c r="U236" s="96"/>
      <c r="V236" s="96"/>
      <c r="W236" s="96"/>
      <c r="X236" s="96"/>
      <c r="Y236" s="96"/>
      <c r="Z236" s="96"/>
    </row>
    <row r="237" spans="13:26" s="2" customFormat="1" x14ac:dyDescent="0.25">
      <c r="M237" s="96"/>
      <c r="U237" s="96"/>
      <c r="V237" s="96"/>
      <c r="W237" s="96"/>
      <c r="X237" s="96"/>
      <c r="Y237" s="96"/>
      <c r="Z237" s="96"/>
    </row>
    <row r="238" spans="13:26" s="2" customFormat="1" x14ac:dyDescent="0.25">
      <c r="M238" s="96"/>
      <c r="U238" s="96"/>
      <c r="V238" s="96"/>
      <c r="W238" s="96"/>
      <c r="X238" s="96"/>
      <c r="Y238" s="96"/>
      <c r="Z238" s="96"/>
    </row>
    <row r="239" spans="13:26" s="2" customFormat="1" x14ac:dyDescent="0.25">
      <c r="M239" s="96"/>
      <c r="U239" s="96"/>
      <c r="V239" s="96"/>
      <c r="W239" s="96"/>
      <c r="X239" s="96"/>
      <c r="Y239" s="96"/>
      <c r="Z239" s="96"/>
    </row>
    <row r="240" spans="13:26" s="2" customFormat="1" x14ac:dyDescent="0.25">
      <c r="M240" s="96"/>
      <c r="U240" s="96"/>
      <c r="V240" s="96"/>
      <c r="W240" s="96"/>
      <c r="X240" s="96"/>
      <c r="Y240" s="96"/>
      <c r="Z240" s="96"/>
    </row>
    <row r="241" spans="13:26" s="2" customFormat="1" x14ac:dyDescent="0.25">
      <c r="M241" s="96"/>
      <c r="U241" s="96"/>
      <c r="V241" s="96"/>
      <c r="W241" s="96"/>
      <c r="X241" s="96"/>
      <c r="Y241" s="96"/>
      <c r="Z241" s="96"/>
    </row>
    <row r="242" spans="13:26" s="2" customFormat="1" x14ac:dyDescent="0.25">
      <c r="M242" s="96"/>
      <c r="U242" s="96"/>
      <c r="V242" s="96"/>
      <c r="W242" s="96"/>
      <c r="X242" s="96"/>
      <c r="Y242" s="96"/>
      <c r="Z242" s="96"/>
    </row>
    <row r="243" spans="13:26" s="2" customFormat="1" x14ac:dyDescent="0.25">
      <c r="M243" s="96"/>
      <c r="U243" s="96"/>
      <c r="V243" s="96"/>
      <c r="W243" s="96"/>
      <c r="X243" s="96"/>
      <c r="Y243" s="96"/>
      <c r="Z243" s="96"/>
    </row>
    <row r="244" spans="13:26" s="2" customFormat="1" x14ac:dyDescent="0.25">
      <c r="M244" s="96"/>
      <c r="U244" s="96"/>
      <c r="V244" s="96"/>
      <c r="W244" s="96"/>
      <c r="X244" s="96"/>
      <c r="Y244" s="96"/>
      <c r="Z244" s="96"/>
    </row>
    <row r="245" spans="13:26" s="2" customFormat="1" x14ac:dyDescent="0.25">
      <c r="M245" s="96"/>
      <c r="U245" s="96"/>
      <c r="V245" s="96"/>
      <c r="W245" s="96"/>
      <c r="X245" s="96"/>
      <c r="Y245" s="96"/>
      <c r="Z245" s="96"/>
    </row>
    <row r="246" spans="13:26" s="2" customFormat="1" x14ac:dyDescent="0.25">
      <c r="M246" s="96"/>
      <c r="U246" s="96"/>
      <c r="V246" s="96"/>
      <c r="W246" s="96"/>
      <c r="X246" s="96"/>
      <c r="Y246" s="96"/>
      <c r="Z246" s="96"/>
    </row>
    <row r="247" spans="13:26" s="2" customFormat="1" x14ac:dyDescent="0.25">
      <c r="M247" s="96"/>
      <c r="U247" s="96"/>
      <c r="V247" s="96"/>
      <c r="W247" s="96"/>
      <c r="X247" s="96"/>
      <c r="Y247" s="96"/>
      <c r="Z247" s="96"/>
    </row>
    <row r="248" spans="13:26" s="2" customFormat="1" x14ac:dyDescent="0.25">
      <c r="M248" s="96"/>
      <c r="U248" s="96"/>
      <c r="V248" s="96"/>
      <c r="W248" s="96"/>
      <c r="X248" s="96"/>
      <c r="Y248" s="96"/>
      <c r="Z248" s="96"/>
    </row>
    <row r="249" spans="13:26" s="2" customFormat="1" x14ac:dyDescent="0.25">
      <c r="M249" s="96"/>
      <c r="U249" s="96"/>
      <c r="V249" s="96"/>
      <c r="W249" s="96"/>
      <c r="X249" s="96"/>
      <c r="Y249" s="96"/>
      <c r="Z249" s="96"/>
    </row>
    <row r="250" spans="13:26" s="2" customFormat="1" x14ac:dyDescent="0.25">
      <c r="M250" s="96"/>
      <c r="U250" s="96"/>
      <c r="V250" s="96"/>
      <c r="W250" s="96"/>
      <c r="X250" s="96"/>
      <c r="Y250" s="96"/>
      <c r="Z250" s="96"/>
    </row>
    <row r="251" spans="13:26" s="2" customFormat="1" x14ac:dyDescent="0.25">
      <c r="M251" s="96"/>
      <c r="U251" s="96"/>
      <c r="V251" s="96"/>
      <c r="W251" s="96"/>
      <c r="X251" s="96"/>
      <c r="Y251" s="96"/>
      <c r="Z251" s="96"/>
    </row>
    <row r="252" spans="13:26" s="2" customFormat="1" x14ac:dyDescent="0.25">
      <c r="M252" s="96"/>
      <c r="U252" s="96"/>
      <c r="V252" s="96"/>
      <c r="W252" s="96"/>
      <c r="X252" s="96"/>
      <c r="Y252" s="96"/>
      <c r="Z252" s="96"/>
    </row>
    <row r="253" spans="13:26" s="2" customFormat="1" x14ac:dyDescent="0.25">
      <c r="M253" s="96"/>
      <c r="U253" s="96"/>
      <c r="V253" s="96"/>
      <c r="W253" s="96"/>
      <c r="X253" s="96"/>
      <c r="Y253" s="96"/>
      <c r="Z253" s="96"/>
    </row>
    <row r="254" spans="13:26" s="2" customFormat="1" x14ac:dyDescent="0.25">
      <c r="M254" s="96"/>
      <c r="U254" s="96"/>
      <c r="V254" s="96"/>
      <c r="W254" s="96"/>
      <c r="X254" s="96"/>
      <c r="Y254" s="96"/>
      <c r="Z254" s="96"/>
    </row>
    <row r="255" spans="13:26" s="2" customFormat="1" x14ac:dyDescent="0.25">
      <c r="M255" s="96"/>
      <c r="U255" s="96"/>
      <c r="V255" s="96"/>
      <c r="W255" s="96"/>
      <c r="X255" s="96"/>
      <c r="Y255" s="96"/>
      <c r="Z255" s="96"/>
    </row>
    <row r="256" spans="13:26" s="2" customFormat="1" x14ac:dyDescent="0.25">
      <c r="M256" s="96"/>
      <c r="U256" s="96"/>
      <c r="V256" s="96"/>
      <c r="W256" s="96"/>
      <c r="X256" s="96"/>
      <c r="Y256" s="96"/>
      <c r="Z256" s="96"/>
    </row>
    <row r="257" spans="13:26" s="2" customFormat="1" x14ac:dyDescent="0.25">
      <c r="M257" s="96"/>
      <c r="U257" s="96"/>
      <c r="V257" s="96"/>
      <c r="W257" s="96"/>
      <c r="X257" s="96"/>
      <c r="Y257" s="96"/>
      <c r="Z257" s="96"/>
    </row>
    <row r="258" spans="13:26" s="2" customFormat="1" x14ac:dyDescent="0.25">
      <c r="M258" s="96"/>
      <c r="U258" s="96"/>
      <c r="V258" s="96"/>
      <c r="W258" s="96"/>
      <c r="X258" s="96"/>
      <c r="Y258" s="96"/>
      <c r="Z258" s="96"/>
    </row>
    <row r="259" spans="13:26" s="2" customFormat="1" x14ac:dyDescent="0.25">
      <c r="M259" s="96"/>
      <c r="U259" s="96"/>
      <c r="V259" s="96"/>
      <c r="W259" s="96"/>
      <c r="X259" s="96"/>
      <c r="Y259" s="96"/>
      <c r="Z259" s="96"/>
    </row>
    <row r="260" spans="13:26" s="2" customFormat="1" x14ac:dyDescent="0.25">
      <c r="M260" s="96"/>
      <c r="U260" s="96"/>
      <c r="V260" s="96"/>
      <c r="W260" s="96"/>
      <c r="X260" s="96"/>
      <c r="Y260" s="96"/>
      <c r="Z260" s="96"/>
    </row>
    <row r="261" spans="13:26" s="2" customFormat="1" x14ac:dyDescent="0.25">
      <c r="M261" s="96"/>
      <c r="U261" s="96"/>
      <c r="V261" s="96"/>
      <c r="W261" s="96"/>
      <c r="X261" s="96"/>
      <c r="Y261" s="96"/>
      <c r="Z261" s="96"/>
    </row>
    <row r="262" spans="13:26" s="2" customFormat="1" x14ac:dyDescent="0.25">
      <c r="M262" s="96"/>
      <c r="U262" s="96"/>
      <c r="V262" s="96"/>
      <c r="W262" s="96"/>
      <c r="X262" s="96"/>
      <c r="Y262" s="96"/>
      <c r="Z262" s="96"/>
    </row>
    <row r="263" spans="13:26" s="2" customFormat="1" x14ac:dyDescent="0.25">
      <c r="M263" s="96"/>
      <c r="U263" s="96"/>
      <c r="V263" s="96"/>
      <c r="W263" s="96"/>
      <c r="X263" s="96"/>
      <c r="Y263" s="96"/>
      <c r="Z263" s="96"/>
    </row>
    <row r="264" spans="13:26" s="2" customFormat="1" x14ac:dyDescent="0.25">
      <c r="M264" s="96"/>
      <c r="U264" s="96"/>
      <c r="V264" s="96"/>
      <c r="W264" s="96"/>
      <c r="X264" s="96"/>
      <c r="Y264" s="96"/>
      <c r="Z264" s="96"/>
    </row>
    <row r="265" spans="13:26" s="2" customFormat="1" x14ac:dyDescent="0.25">
      <c r="M265" s="96"/>
      <c r="U265" s="96"/>
      <c r="V265" s="96"/>
      <c r="W265" s="96"/>
      <c r="X265" s="96"/>
      <c r="Y265" s="96"/>
      <c r="Z265" s="96"/>
    </row>
    <row r="266" spans="13:26" s="2" customFormat="1" x14ac:dyDescent="0.25">
      <c r="M266" s="96"/>
      <c r="U266" s="96"/>
      <c r="V266" s="96"/>
      <c r="W266" s="96"/>
      <c r="X266" s="96"/>
      <c r="Y266" s="96"/>
      <c r="Z266" s="96"/>
    </row>
    <row r="267" spans="13:26" s="2" customFormat="1" x14ac:dyDescent="0.25">
      <c r="M267" s="96"/>
      <c r="U267" s="96"/>
      <c r="V267" s="96"/>
      <c r="W267" s="96"/>
      <c r="X267" s="96"/>
      <c r="Y267" s="96"/>
      <c r="Z267" s="96"/>
    </row>
    <row r="268" spans="13:26" s="2" customFormat="1" x14ac:dyDescent="0.25">
      <c r="M268" s="96"/>
      <c r="U268" s="96"/>
      <c r="V268" s="96"/>
      <c r="W268" s="96"/>
      <c r="X268" s="96"/>
      <c r="Y268" s="96"/>
      <c r="Z268" s="96"/>
    </row>
    <row r="269" spans="13:26" s="2" customFormat="1" x14ac:dyDescent="0.25">
      <c r="M269" s="96"/>
      <c r="U269" s="96"/>
      <c r="V269" s="96"/>
      <c r="W269" s="96"/>
      <c r="X269" s="96"/>
      <c r="Y269" s="96"/>
      <c r="Z269" s="96"/>
    </row>
    <row r="270" spans="13:26" s="2" customFormat="1" x14ac:dyDescent="0.25">
      <c r="M270" s="96"/>
      <c r="U270" s="96"/>
      <c r="V270" s="96"/>
      <c r="W270" s="96"/>
      <c r="X270" s="96"/>
      <c r="Y270" s="96"/>
      <c r="Z270" s="96"/>
    </row>
    <row r="271" spans="13:26" s="2" customFormat="1" x14ac:dyDescent="0.25">
      <c r="M271" s="96"/>
      <c r="U271" s="96"/>
      <c r="V271" s="96"/>
      <c r="W271" s="96"/>
      <c r="X271" s="96"/>
      <c r="Y271" s="96"/>
      <c r="Z271" s="96"/>
    </row>
    <row r="272" spans="13:26" s="2" customFormat="1" x14ac:dyDescent="0.25">
      <c r="M272" s="96"/>
      <c r="U272" s="96"/>
      <c r="V272" s="96"/>
      <c r="W272" s="96"/>
      <c r="X272" s="96"/>
      <c r="Y272" s="96"/>
      <c r="Z272" s="96"/>
    </row>
    <row r="273" spans="13:26" s="2" customFormat="1" x14ac:dyDescent="0.25">
      <c r="M273" s="96"/>
      <c r="U273" s="96"/>
      <c r="V273" s="96"/>
      <c r="W273" s="96"/>
      <c r="X273" s="96"/>
      <c r="Y273" s="96"/>
      <c r="Z273" s="96"/>
    </row>
    <row r="274" spans="13:26" s="2" customFormat="1" x14ac:dyDescent="0.25">
      <c r="M274" s="96"/>
      <c r="U274" s="96"/>
      <c r="V274" s="96"/>
      <c r="W274" s="96"/>
      <c r="X274" s="96"/>
      <c r="Y274" s="96"/>
      <c r="Z274" s="96"/>
    </row>
    <row r="275" spans="13:26" s="2" customFormat="1" x14ac:dyDescent="0.25">
      <c r="M275" s="96"/>
      <c r="U275" s="96"/>
      <c r="V275" s="96"/>
      <c r="W275" s="96"/>
      <c r="X275" s="96"/>
      <c r="Y275" s="96"/>
      <c r="Z275" s="96"/>
    </row>
    <row r="276" spans="13:26" s="2" customFormat="1" x14ac:dyDescent="0.25">
      <c r="M276" s="96"/>
      <c r="U276" s="96"/>
      <c r="V276" s="96"/>
      <c r="W276" s="96"/>
      <c r="X276" s="96"/>
      <c r="Y276" s="96"/>
      <c r="Z276" s="96"/>
    </row>
    <row r="277" spans="13:26" s="2" customFormat="1" x14ac:dyDescent="0.25">
      <c r="M277" s="96"/>
      <c r="U277" s="96"/>
      <c r="V277" s="96"/>
      <c r="W277" s="96"/>
      <c r="X277" s="96"/>
      <c r="Y277" s="96"/>
      <c r="Z277" s="96"/>
    </row>
    <row r="278" spans="13:26" s="2" customFormat="1" x14ac:dyDescent="0.25">
      <c r="M278" s="96"/>
      <c r="U278" s="96"/>
      <c r="V278" s="96"/>
      <c r="W278" s="96"/>
      <c r="X278" s="96"/>
      <c r="Y278" s="96"/>
      <c r="Z278" s="96"/>
    </row>
    <row r="279" spans="13:26" s="2" customFormat="1" x14ac:dyDescent="0.25">
      <c r="M279" s="96"/>
      <c r="U279" s="96"/>
      <c r="V279" s="96"/>
      <c r="W279" s="96"/>
      <c r="X279" s="96"/>
      <c r="Y279" s="96"/>
      <c r="Z279" s="96"/>
    </row>
    <row r="280" spans="13:26" s="2" customFormat="1" x14ac:dyDescent="0.25">
      <c r="M280" s="96"/>
      <c r="U280" s="96"/>
      <c r="V280" s="96"/>
      <c r="W280" s="96"/>
      <c r="X280" s="96"/>
      <c r="Y280" s="96"/>
      <c r="Z280" s="96"/>
    </row>
    <row r="281" spans="13:26" s="2" customFormat="1" x14ac:dyDescent="0.25">
      <c r="M281" s="96"/>
      <c r="U281" s="96"/>
      <c r="V281" s="96"/>
      <c r="W281" s="96"/>
      <c r="X281" s="96"/>
      <c r="Y281" s="96"/>
      <c r="Z281" s="96"/>
    </row>
    <row r="282" spans="13:26" s="2" customFormat="1" x14ac:dyDescent="0.25">
      <c r="M282" s="96"/>
      <c r="U282" s="96"/>
      <c r="V282" s="96"/>
      <c r="W282" s="96"/>
      <c r="X282" s="96"/>
      <c r="Y282" s="96"/>
      <c r="Z282" s="96"/>
    </row>
    <row r="283" spans="13:26" s="2" customFormat="1" x14ac:dyDescent="0.25">
      <c r="M283" s="96"/>
      <c r="U283" s="96"/>
      <c r="V283" s="96"/>
      <c r="W283" s="96"/>
      <c r="X283" s="96"/>
      <c r="Y283" s="96"/>
      <c r="Z283" s="96"/>
    </row>
    <row r="284" spans="13:26" s="2" customFormat="1" x14ac:dyDescent="0.25">
      <c r="M284" s="96"/>
      <c r="U284" s="96"/>
      <c r="V284" s="96"/>
      <c r="W284" s="96"/>
      <c r="X284" s="96"/>
      <c r="Y284" s="96"/>
      <c r="Z284" s="96"/>
    </row>
    <row r="285" spans="13:26" s="2" customFormat="1" x14ac:dyDescent="0.25">
      <c r="M285" s="96"/>
      <c r="U285" s="96"/>
      <c r="V285" s="96"/>
      <c r="W285" s="96"/>
      <c r="X285" s="96"/>
      <c r="Y285" s="96"/>
      <c r="Z285" s="96"/>
    </row>
    <row r="286" spans="13:26" s="2" customFormat="1" x14ac:dyDescent="0.25">
      <c r="M286" s="96"/>
      <c r="U286" s="96"/>
      <c r="V286" s="96"/>
      <c r="W286" s="96"/>
      <c r="X286" s="96"/>
      <c r="Y286" s="96"/>
      <c r="Z286" s="96"/>
    </row>
    <row r="287" spans="13:26" s="2" customFormat="1" x14ac:dyDescent="0.25">
      <c r="M287" s="96"/>
      <c r="U287" s="96"/>
      <c r="V287" s="96"/>
      <c r="W287" s="96"/>
      <c r="X287" s="96"/>
      <c r="Y287" s="96"/>
      <c r="Z287" s="96"/>
    </row>
    <row r="288" spans="13:26" s="2" customFormat="1" x14ac:dyDescent="0.25">
      <c r="M288" s="96"/>
      <c r="U288" s="96"/>
      <c r="V288" s="96"/>
      <c r="W288" s="96"/>
      <c r="X288" s="96"/>
      <c r="Y288" s="96"/>
      <c r="Z288" s="96"/>
    </row>
    <row r="289" spans="13:26" s="2" customFormat="1" x14ac:dyDescent="0.25">
      <c r="M289" s="96"/>
      <c r="U289" s="96"/>
      <c r="V289" s="96"/>
      <c r="W289" s="96"/>
      <c r="X289" s="96"/>
      <c r="Y289" s="96"/>
      <c r="Z289" s="96"/>
    </row>
    <row r="290" spans="13:26" s="2" customFormat="1" x14ac:dyDescent="0.25">
      <c r="M290" s="96"/>
      <c r="U290" s="96"/>
      <c r="V290" s="96"/>
      <c r="W290" s="96"/>
      <c r="X290" s="96"/>
      <c r="Y290" s="96"/>
      <c r="Z290" s="96"/>
    </row>
    <row r="291" spans="13:26" s="2" customFormat="1" x14ac:dyDescent="0.25">
      <c r="M291" s="96"/>
      <c r="U291" s="96"/>
      <c r="V291" s="96"/>
      <c r="W291" s="96"/>
      <c r="X291" s="96"/>
      <c r="Y291" s="96"/>
      <c r="Z291" s="96"/>
    </row>
    <row r="292" spans="13:26" s="2" customFormat="1" x14ac:dyDescent="0.25">
      <c r="M292" s="96"/>
      <c r="U292" s="96"/>
      <c r="V292" s="96"/>
      <c r="W292" s="96"/>
      <c r="X292" s="96"/>
      <c r="Y292" s="96"/>
      <c r="Z292" s="96"/>
    </row>
    <row r="293" spans="13:26" s="2" customFormat="1" x14ac:dyDescent="0.25">
      <c r="M293" s="96"/>
      <c r="U293" s="96"/>
      <c r="V293" s="96"/>
      <c r="W293" s="96"/>
      <c r="X293" s="96"/>
      <c r="Y293" s="96"/>
      <c r="Z293" s="96"/>
    </row>
    <row r="294" spans="13:26" s="2" customFormat="1" x14ac:dyDescent="0.25">
      <c r="M294" s="96"/>
      <c r="U294" s="96"/>
      <c r="V294" s="96"/>
      <c r="W294" s="96"/>
      <c r="X294" s="96"/>
      <c r="Y294" s="96"/>
      <c r="Z294" s="96"/>
    </row>
    <row r="295" spans="13:26" s="2" customFormat="1" x14ac:dyDescent="0.25">
      <c r="M295" s="96"/>
      <c r="U295" s="96"/>
      <c r="V295" s="96"/>
      <c r="W295" s="96"/>
      <c r="X295" s="96"/>
      <c r="Y295" s="96"/>
      <c r="Z295" s="96"/>
    </row>
    <row r="296" spans="13:26" s="2" customFormat="1" x14ac:dyDescent="0.25">
      <c r="M296" s="96"/>
      <c r="U296" s="96"/>
      <c r="V296" s="96"/>
      <c r="W296" s="96"/>
      <c r="X296" s="96"/>
      <c r="Y296" s="96"/>
      <c r="Z296" s="96"/>
    </row>
    <row r="297" spans="13:26" s="2" customFormat="1" x14ac:dyDescent="0.25">
      <c r="M297" s="96"/>
      <c r="U297" s="96"/>
      <c r="V297" s="96"/>
      <c r="W297" s="96"/>
      <c r="X297" s="96"/>
      <c r="Y297" s="96"/>
      <c r="Z297" s="96"/>
    </row>
    <row r="298" spans="13:26" s="2" customFormat="1" x14ac:dyDescent="0.25">
      <c r="M298" s="96"/>
      <c r="U298" s="96"/>
      <c r="V298" s="96"/>
      <c r="W298" s="96"/>
      <c r="X298" s="96"/>
      <c r="Y298" s="96"/>
      <c r="Z298" s="96"/>
    </row>
    <row r="299" spans="13:26" s="2" customFormat="1" x14ac:dyDescent="0.25">
      <c r="M299" s="96"/>
      <c r="U299" s="96"/>
      <c r="V299" s="96"/>
      <c r="W299" s="96"/>
      <c r="X299" s="96"/>
      <c r="Y299" s="96"/>
      <c r="Z299" s="96"/>
    </row>
    <row r="300" spans="13:26" s="2" customFormat="1" x14ac:dyDescent="0.25">
      <c r="M300" s="96"/>
      <c r="U300" s="96"/>
      <c r="V300" s="96"/>
      <c r="W300" s="96"/>
      <c r="X300" s="96"/>
      <c r="Y300" s="96"/>
      <c r="Z300" s="96"/>
    </row>
    <row r="301" spans="13:26" s="2" customFormat="1" x14ac:dyDescent="0.25">
      <c r="M301" s="96"/>
      <c r="U301" s="96"/>
      <c r="V301" s="96"/>
      <c r="W301" s="96"/>
      <c r="X301" s="96"/>
      <c r="Y301" s="96"/>
      <c r="Z301" s="96"/>
    </row>
    <row r="302" spans="13:26" s="2" customFormat="1" x14ac:dyDescent="0.25">
      <c r="M302" s="96"/>
      <c r="U302" s="96"/>
      <c r="V302" s="96"/>
      <c r="W302" s="96"/>
      <c r="X302" s="96"/>
      <c r="Y302" s="96"/>
      <c r="Z302" s="96"/>
    </row>
    <row r="303" spans="13:26" s="2" customFormat="1" x14ac:dyDescent="0.25">
      <c r="M303" s="96"/>
      <c r="U303" s="96"/>
      <c r="V303" s="96"/>
      <c r="W303" s="96"/>
      <c r="X303" s="96"/>
      <c r="Y303" s="96"/>
      <c r="Z303" s="96"/>
    </row>
    <row r="304" spans="13:26" s="2" customFormat="1" x14ac:dyDescent="0.25">
      <c r="M304" s="96"/>
      <c r="U304" s="96"/>
      <c r="V304" s="96"/>
      <c r="W304" s="96"/>
      <c r="X304" s="96"/>
      <c r="Y304" s="96"/>
      <c r="Z304" s="96"/>
    </row>
    <row r="305" spans="13:26" s="2" customFormat="1" x14ac:dyDescent="0.25">
      <c r="M305" s="96"/>
      <c r="U305" s="96"/>
      <c r="V305" s="96"/>
      <c r="W305" s="96"/>
      <c r="X305" s="96"/>
      <c r="Y305" s="96"/>
      <c r="Z305" s="96"/>
    </row>
    <row r="306" spans="13:26" s="2" customFormat="1" x14ac:dyDescent="0.25">
      <c r="M306" s="96"/>
      <c r="U306" s="96"/>
      <c r="V306" s="96"/>
      <c r="W306" s="96"/>
      <c r="X306" s="96"/>
      <c r="Y306" s="96"/>
      <c r="Z306" s="96"/>
    </row>
    <row r="307" spans="13:26" s="2" customFormat="1" x14ac:dyDescent="0.25">
      <c r="M307" s="96"/>
      <c r="U307" s="96"/>
      <c r="V307" s="96"/>
      <c r="W307" s="96"/>
      <c r="X307" s="96"/>
      <c r="Y307" s="96"/>
      <c r="Z307" s="96"/>
    </row>
    <row r="308" spans="13:26" s="2" customFormat="1" x14ac:dyDescent="0.25">
      <c r="M308" s="96"/>
      <c r="U308" s="96"/>
      <c r="V308" s="96"/>
      <c r="W308" s="96"/>
      <c r="X308" s="96"/>
      <c r="Y308" s="96"/>
      <c r="Z308" s="96"/>
    </row>
    <row r="309" spans="13:26" s="2" customFormat="1" x14ac:dyDescent="0.25">
      <c r="M309" s="96"/>
      <c r="U309" s="96"/>
      <c r="V309" s="96"/>
      <c r="W309" s="96"/>
      <c r="X309" s="96"/>
      <c r="Y309" s="96"/>
      <c r="Z309" s="96"/>
    </row>
    <row r="310" spans="13:26" s="2" customFormat="1" x14ac:dyDescent="0.25">
      <c r="M310" s="96"/>
      <c r="U310" s="96"/>
      <c r="V310" s="96"/>
      <c r="W310" s="96"/>
      <c r="X310" s="96"/>
      <c r="Y310" s="96"/>
      <c r="Z310" s="96"/>
    </row>
    <row r="311" spans="13:26" s="2" customFormat="1" x14ac:dyDescent="0.25">
      <c r="M311" s="96"/>
      <c r="U311" s="96"/>
      <c r="V311" s="96"/>
      <c r="W311" s="96"/>
      <c r="X311" s="96"/>
      <c r="Y311" s="96"/>
      <c r="Z311" s="96"/>
    </row>
  </sheetData>
  <mergeCells count="36">
    <mergeCell ref="X6:X10"/>
    <mergeCell ref="H6:H10"/>
    <mergeCell ref="E6:E10"/>
    <mergeCell ref="F6:F10"/>
    <mergeCell ref="A4:AA4"/>
    <mergeCell ref="A6:A10"/>
    <mergeCell ref="B6:B10"/>
    <mergeCell ref="D6:D10"/>
    <mergeCell ref="I6:I10"/>
    <mergeCell ref="S6:S10"/>
    <mergeCell ref="P6:P10"/>
    <mergeCell ref="O8:O10"/>
    <mergeCell ref="U6:U10"/>
    <mergeCell ref="R6:R10"/>
    <mergeCell ref="T6:T10"/>
    <mergeCell ref="Q6:Q10"/>
    <mergeCell ref="Y6:Z7"/>
    <mergeCell ref="Z8:Z10"/>
    <mergeCell ref="W6:W10"/>
    <mergeCell ref="V6:V10"/>
    <mergeCell ref="A1:AA1"/>
    <mergeCell ref="M6:O6"/>
    <mergeCell ref="AA6:AA10"/>
    <mergeCell ref="J7:J10"/>
    <mergeCell ref="K7:L7"/>
    <mergeCell ref="M7:M10"/>
    <mergeCell ref="J6:L6"/>
    <mergeCell ref="C6:C10"/>
    <mergeCell ref="N7:O7"/>
    <mergeCell ref="K8:K10"/>
    <mergeCell ref="L8:L10"/>
    <mergeCell ref="N8:N10"/>
    <mergeCell ref="Y8:Y10"/>
    <mergeCell ref="A2:AA2"/>
    <mergeCell ref="A3:AA3"/>
    <mergeCell ref="G6:G10"/>
  </mergeCells>
  <printOptions horizontalCentered="1"/>
  <pageMargins left="0.7" right="0.7" top="0.75" bottom="0.75" header="0.3" footer="0.3"/>
  <pageSetup paperSize="9" scale="71" fitToHeight="0" orientation="landscape" useFirstPageNumber="1" r:id="rId1"/>
  <headerFooter differentFirst="1"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304"/>
  <sheetViews>
    <sheetView topLeftCell="A6" zoomScale="55" zoomScaleNormal="55" zoomScaleSheetLayoutView="75" workbookViewId="0">
      <pane xSplit="9" ySplit="5" topLeftCell="J11" activePane="bottomRight" state="frozen"/>
      <selection activeCell="A6" sqref="A6"/>
      <selection pane="topRight" activeCell="J6" sqref="J6"/>
      <selection pane="bottomLeft" activeCell="A11" sqref="A11"/>
      <selection pane="bottomRight" activeCell="J11" sqref="J11"/>
    </sheetView>
  </sheetViews>
  <sheetFormatPr defaultRowHeight="20.25" x14ac:dyDescent="0.25"/>
  <cols>
    <col min="1" max="1" width="10" style="86" customWidth="1"/>
    <col min="2" max="2" width="35.5703125" style="86" customWidth="1"/>
    <col min="3" max="3" width="17" style="95" hidden="1" customWidth="1"/>
    <col min="4" max="4" width="13.28515625" style="95" hidden="1" customWidth="1"/>
    <col min="5" max="5" width="22.140625" style="95" hidden="1" customWidth="1"/>
    <col min="6" max="8" width="13.7109375" style="95" hidden="1" customWidth="1"/>
    <col min="9" max="9" width="25" style="95" hidden="1" customWidth="1"/>
    <col min="10" max="10" width="25" style="95" customWidth="1"/>
    <col min="11" max="12" width="15.7109375" style="96" customWidth="1"/>
    <col min="13" max="13" width="16" style="96" customWidth="1"/>
    <col min="14" max="16" width="15.7109375" style="96" customWidth="1"/>
    <col min="17" max="20" width="15.7109375" style="96" hidden="1" customWidth="1"/>
    <col min="21" max="22" width="17.5703125" style="96" customWidth="1"/>
    <col min="23" max="24" width="17.5703125" style="96" hidden="1" customWidth="1"/>
    <col min="25" max="25" width="16.7109375" style="96" customWidth="1"/>
    <col min="26" max="26" width="6.85546875" style="2" customWidth="1"/>
    <col min="27" max="27" width="9.28515625" style="2" bestFit="1" customWidth="1"/>
    <col min="28" max="28" width="9.85546875" style="2" bestFit="1" customWidth="1"/>
    <col min="29" max="16384" width="9.140625" style="2"/>
  </cols>
  <sheetData>
    <row r="1" spans="1:27" hidden="1" x14ac:dyDescent="0.25">
      <c r="A1" s="121" t="s">
        <v>135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</row>
    <row r="2" spans="1:27" ht="66" customHeight="1" x14ac:dyDescent="0.25">
      <c r="A2" s="124" t="s">
        <v>161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</row>
    <row r="3" spans="1:27" ht="30.75" hidden="1" customHeight="1" x14ac:dyDescent="0.25">
      <c r="A3" s="125" t="s">
        <v>126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</row>
    <row r="4" spans="1:27" ht="25.5" customHeight="1" x14ac:dyDescent="0.25">
      <c r="A4" s="125" t="s">
        <v>157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</row>
    <row r="5" spans="1:27" ht="36" customHeight="1" x14ac:dyDescent="0.25">
      <c r="A5" s="110"/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 t="s">
        <v>23</v>
      </c>
    </row>
    <row r="6" spans="1:27" s="11" customFormat="1" ht="60" customHeight="1" x14ac:dyDescent="0.25">
      <c r="A6" s="122" t="s">
        <v>24</v>
      </c>
      <c r="B6" s="122" t="s">
        <v>0</v>
      </c>
      <c r="C6" s="122" t="s">
        <v>26</v>
      </c>
      <c r="D6" s="122" t="s">
        <v>1</v>
      </c>
      <c r="E6" s="122" t="s">
        <v>22</v>
      </c>
      <c r="F6" s="122" t="s">
        <v>54</v>
      </c>
      <c r="G6" s="126" t="s">
        <v>133</v>
      </c>
      <c r="H6" s="126" t="s">
        <v>134</v>
      </c>
      <c r="I6" s="122" t="s">
        <v>105</v>
      </c>
      <c r="J6" s="122" t="s">
        <v>104</v>
      </c>
      <c r="K6" s="122"/>
      <c r="L6" s="122"/>
      <c r="M6" s="122" t="s">
        <v>86</v>
      </c>
      <c r="N6" s="122"/>
      <c r="O6" s="122"/>
      <c r="P6" s="126" t="s">
        <v>142</v>
      </c>
      <c r="Q6" s="126" t="s">
        <v>120</v>
      </c>
      <c r="R6" s="126" t="s">
        <v>117</v>
      </c>
      <c r="S6" s="126" t="s">
        <v>118</v>
      </c>
      <c r="T6" s="126" t="s">
        <v>119</v>
      </c>
      <c r="U6" s="126" t="s">
        <v>138</v>
      </c>
      <c r="V6" s="126" t="s">
        <v>160</v>
      </c>
      <c r="W6" s="129" t="s">
        <v>146</v>
      </c>
      <c r="X6" s="130"/>
      <c r="Y6" s="122" t="s">
        <v>116</v>
      </c>
    </row>
    <row r="7" spans="1:27" s="11" customFormat="1" x14ac:dyDescent="0.25">
      <c r="A7" s="122"/>
      <c r="B7" s="122"/>
      <c r="C7" s="122"/>
      <c r="D7" s="122"/>
      <c r="E7" s="122"/>
      <c r="F7" s="122"/>
      <c r="G7" s="127"/>
      <c r="H7" s="127"/>
      <c r="I7" s="122"/>
      <c r="J7" s="122" t="s">
        <v>3</v>
      </c>
      <c r="K7" s="122" t="s">
        <v>31</v>
      </c>
      <c r="L7" s="122"/>
      <c r="M7" s="122" t="s">
        <v>5</v>
      </c>
      <c r="N7" s="123" t="s">
        <v>15</v>
      </c>
      <c r="O7" s="123"/>
      <c r="P7" s="127"/>
      <c r="Q7" s="127"/>
      <c r="R7" s="127"/>
      <c r="S7" s="127"/>
      <c r="T7" s="127"/>
      <c r="U7" s="127"/>
      <c r="V7" s="127"/>
      <c r="W7" s="131"/>
      <c r="X7" s="132"/>
      <c r="Y7" s="122"/>
    </row>
    <row r="8" spans="1:27" s="11" customFormat="1" ht="20.25" customHeight="1" x14ac:dyDescent="0.25">
      <c r="A8" s="122"/>
      <c r="B8" s="122"/>
      <c r="C8" s="122"/>
      <c r="D8" s="122"/>
      <c r="E8" s="122"/>
      <c r="F8" s="122"/>
      <c r="G8" s="127"/>
      <c r="H8" s="127"/>
      <c r="I8" s="122"/>
      <c r="J8" s="122"/>
      <c r="K8" s="122" t="s">
        <v>4</v>
      </c>
      <c r="L8" s="122" t="s">
        <v>60</v>
      </c>
      <c r="M8" s="122"/>
      <c r="N8" s="122" t="s">
        <v>85</v>
      </c>
      <c r="O8" s="122" t="s">
        <v>53</v>
      </c>
      <c r="P8" s="127"/>
      <c r="Q8" s="127"/>
      <c r="R8" s="127"/>
      <c r="S8" s="127"/>
      <c r="T8" s="127"/>
      <c r="U8" s="127"/>
      <c r="V8" s="127"/>
      <c r="W8" s="127" t="s">
        <v>147</v>
      </c>
      <c r="X8" s="127" t="s">
        <v>145</v>
      </c>
      <c r="Y8" s="122"/>
    </row>
    <row r="9" spans="1:27" s="97" customFormat="1" x14ac:dyDescent="0.25">
      <c r="A9" s="122"/>
      <c r="B9" s="122"/>
      <c r="C9" s="122"/>
      <c r="D9" s="122"/>
      <c r="E9" s="122"/>
      <c r="F9" s="122"/>
      <c r="G9" s="127"/>
      <c r="H9" s="127"/>
      <c r="I9" s="122"/>
      <c r="J9" s="122"/>
      <c r="K9" s="122"/>
      <c r="L9" s="122"/>
      <c r="M9" s="122"/>
      <c r="N9" s="122"/>
      <c r="O9" s="122"/>
      <c r="P9" s="127"/>
      <c r="Q9" s="127"/>
      <c r="R9" s="127"/>
      <c r="S9" s="127"/>
      <c r="T9" s="127"/>
      <c r="U9" s="127"/>
      <c r="V9" s="127"/>
      <c r="W9" s="127"/>
      <c r="X9" s="127"/>
      <c r="Y9" s="122"/>
    </row>
    <row r="10" spans="1:27" s="11" customFormat="1" ht="49.5" customHeight="1" x14ac:dyDescent="0.25">
      <c r="A10" s="122"/>
      <c r="B10" s="122"/>
      <c r="C10" s="122"/>
      <c r="D10" s="122"/>
      <c r="E10" s="122"/>
      <c r="F10" s="122"/>
      <c r="G10" s="128"/>
      <c r="H10" s="128"/>
      <c r="I10" s="122"/>
      <c r="J10" s="122"/>
      <c r="K10" s="122"/>
      <c r="L10" s="122"/>
      <c r="M10" s="122"/>
      <c r="N10" s="122"/>
      <c r="O10" s="122"/>
      <c r="P10" s="128"/>
      <c r="Q10" s="128"/>
      <c r="R10" s="128"/>
      <c r="S10" s="128"/>
      <c r="T10" s="128"/>
      <c r="U10" s="128"/>
      <c r="V10" s="128"/>
      <c r="W10" s="128"/>
      <c r="X10" s="128"/>
      <c r="Y10" s="122"/>
    </row>
    <row r="11" spans="1:27" s="19" customFormat="1" ht="42" customHeight="1" x14ac:dyDescent="0.25">
      <c r="A11" s="3"/>
      <c r="B11" s="3" t="s">
        <v>55</v>
      </c>
      <c r="C11" s="15"/>
      <c r="D11" s="15"/>
      <c r="E11" s="15"/>
      <c r="F11" s="15"/>
      <c r="G11" s="15"/>
      <c r="H11" s="15"/>
      <c r="I11" s="15"/>
      <c r="J11" s="15"/>
      <c r="K11" s="22">
        <f>K12</f>
        <v>234834</v>
      </c>
      <c r="L11" s="22">
        <f t="shared" ref="L11:X11" si="0">L12</f>
        <v>150000</v>
      </c>
      <c r="M11" s="22">
        <f t="shared" si="0"/>
        <v>120000</v>
      </c>
      <c r="N11" s="22">
        <f t="shared" si="0"/>
        <v>0</v>
      </c>
      <c r="O11" s="22">
        <f t="shared" si="0"/>
        <v>0</v>
      </c>
      <c r="P11" s="22">
        <f t="shared" si="0"/>
        <v>52000</v>
      </c>
      <c r="Q11" s="22">
        <f t="shared" si="0"/>
        <v>30000</v>
      </c>
      <c r="R11" s="22">
        <f t="shared" si="0"/>
        <v>22000</v>
      </c>
      <c r="S11" s="22">
        <f t="shared" si="0"/>
        <v>22000</v>
      </c>
      <c r="T11" s="22">
        <f t="shared" si="0"/>
        <v>98000</v>
      </c>
      <c r="U11" s="22">
        <f t="shared" si="0"/>
        <v>50000</v>
      </c>
      <c r="V11" s="22">
        <f t="shared" si="0"/>
        <v>49473</v>
      </c>
      <c r="W11" s="22">
        <f t="shared" si="0"/>
        <v>49473</v>
      </c>
      <c r="X11" s="22">
        <f t="shared" si="0"/>
        <v>49473</v>
      </c>
      <c r="Y11" s="22"/>
      <c r="AA11" s="96"/>
    </row>
    <row r="12" spans="1:27" s="24" customFormat="1" ht="42" customHeight="1" x14ac:dyDescent="0.25">
      <c r="A12" s="55" t="s">
        <v>34</v>
      </c>
      <c r="B12" s="87" t="s">
        <v>80</v>
      </c>
      <c r="C12" s="41"/>
      <c r="D12" s="41"/>
      <c r="E12" s="98"/>
      <c r="F12" s="41"/>
      <c r="G12" s="41"/>
      <c r="H12" s="41"/>
      <c r="I12" s="41"/>
      <c r="J12" s="41"/>
      <c r="K12" s="22">
        <f>K13</f>
        <v>234834</v>
      </c>
      <c r="L12" s="22">
        <f t="shared" ref="L12:X14" si="1">L13</f>
        <v>150000</v>
      </c>
      <c r="M12" s="22">
        <f t="shared" si="1"/>
        <v>120000</v>
      </c>
      <c r="N12" s="22">
        <f t="shared" si="1"/>
        <v>0</v>
      </c>
      <c r="O12" s="22">
        <f t="shared" si="1"/>
        <v>0</v>
      </c>
      <c r="P12" s="22">
        <f t="shared" si="1"/>
        <v>52000</v>
      </c>
      <c r="Q12" s="22">
        <f t="shared" si="1"/>
        <v>30000</v>
      </c>
      <c r="R12" s="22">
        <f t="shared" si="1"/>
        <v>22000</v>
      </c>
      <c r="S12" s="22">
        <f t="shared" si="1"/>
        <v>22000</v>
      </c>
      <c r="T12" s="22">
        <f t="shared" si="1"/>
        <v>98000</v>
      </c>
      <c r="U12" s="22">
        <f t="shared" si="1"/>
        <v>50000</v>
      </c>
      <c r="V12" s="22">
        <f t="shared" si="1"/>
        <v>49473</v>
      </c>
      <c r="W12" s="22">
        <f t="shared" si="1"/>
        <v>49473</v>
      </c>
      <c r="X12" s="22">
        <f t="shared" si="1"/>
        <v>49473</v>
      </c>
      <c r="Y12" s="22"/>
    </row>
    <row r="13" spans="1:27" s="24" customFormat="1" ht="42" customHeight="1" x14ac:dyDescent="0.25">
      <c r="A13" s="55"/>
      <c r="B13" s="88" t="s">
        <v>81</v>
      </c>
      <c r="C13" s="41"/>
      <c r="D13" s="41"/>
      <c r="E13" s="98"/>
      <c r="F13" s="41"/>
      <c r="G13" s="41"/>
      <c r="H13" s="41"/>
      <c r="I13" s="41"/>
      <c r="J13" s="41"/>
      <c r="K13" s="22">
        <f>K14</f>
        <v>234834</v>
      </c>
      <c r="L13" s="22">
        <f t="shared" si="1"/>
        <v>150000</v>
      </c>
      <c r="M13" s="22">
        <f t="shared" si="1"/>
        <v>120000</v>
      </c>
      <c r="N13" s="22">
        <f t="shared" si="1"/>
        <v>0</v>
      </c>
      <c r="O13" s="22">
        <f t="shared" si="1"/>
        <v>0</v>
      </c>
      <c r="P13" s="22">
        <f t="shared" si="1"/>
        <v>52000</v>
      </c>
      <c r="Q13" s="22">
        <f t="shared" si="1"/>
        <v>30000</v>
      </c>
      <c r="R13" s="22">
        <f t="shared" si="1"/>
        <v>22000</v>
      </c>
      <c r="S13" s="22">
        <f t="shared" si="1"/>
        <v>22000</v>
      </c>
      <c r="T13" s="22">
        <f t="shared" si="1"/>
        <v>98000</v>
      </c>
      <c r="U13" s="22">
        <f t="shared" si="1"/>
        <v>50000</v>
      </c>
      <c r="V13" s="22">
        <f t="shared" si="1"/>
        <v>49473</v>
      </c>
      <c r="W13" s="22">
        <f t="shared" si="1"/>
        <v>49473</v>
      </c>
      <c r="X13" s="22">
        <f t="shared" si="1"/>
        <v>49473</v>
      </c>
      <c r="Y13" s="22"/>
    </row>
    <row r="14" spans="1:27" s="24" customFormat="1" ht="42" customHeight="1" x14ac:dyDescent="0.25">
      <c r="A14" s="55" t="s">
        <v>61</v>
      </c>
      <c r="B14" s="88" t="s">
        <v>87</v>
      </c>
      <c r="C14" s="41"/>
      <c r="D14" s="41"/>
      <c r="E14" s="98"/>
      <c r="F14" s="41"/>
      <c r="G14" s="41"/>
      <c r="H14" s="41"/>
      <c r="I14" s="41"/>
      <c r="J14" s="41"/>
      <c r="K14" s="22">
        <f>K15</f>
        <v>234834</v>
      </c>
      <c r="L14" s="22">
        <f t="shared" si="1"/>
        <v>150000</v>
      </c>
      <c r="M14" s="22">
        <f t="shared" si="1"/>
        <v>120000</v>
      </c>
      <c r="N14" s="22">
        <f t="shared" si="1"/>
        <v>0</v>
      </c>
      <c r="O14" s="22">
        <f t="shared" si="1"/>
        <v>0</v>
      </c>
      <c r="P14" s="22">
        <f t="shared" si="1"/>
        <v>52000</v>
      </c>
      <c r="Q14" s="22">
        <f t="shared" si="1"/>
        <v>30000</v>
      </c>
      <c r="R14" s="22">
        <f t="shared" si="1"/>
        <v>22000</v>
      </c>
      <c r="S14" s="22">
        <f t="shared" si="1"/>
        <v>22000</v>
      </c>
      <c r="T14" s="22">
        <f t="shared" si="1"/>
        <v>98000</v>
      </c>
      <c r="U14" s="22">
        <f t="shared" si="1"/>
        <v>50000</v>
      </c>
      <c r="V14" s="22">
        <f t="shared" si="1"/>
        <v>49473</v>
      </c>
      <c r="W14" s="22">
        <f t="shared" si="1"/>
        <v>49473</v>
      </c>
      <c r="X14" s="22">
        <f t="shared" si="1"/>
        <v>49473</v>
      </c>
      <c r="Y14" s="22"/>
    </row>
    <row r="15" spans="1:27" s="24" customFormat="1" ht="101.25" x14ac:dyDescent="0.25">
      <c r="A15" s="33" t="s">
        <v>35</v>
      </c>
      <c r="B15" s="89" t="s">
        <v>7</v>
      </c>
      <c r="C15" s="82" t="s">
        <v>79</v>
      </c>
      <c r="D15" s="82" t="s">
        <v>76</v>
      </c>
      <c r="E15" s="99" t="s">
        <v>77</v>
      </c>
      <c r="F15" s="99" t="s">
        <v>78</v>
      </c>
      <c r="G15" s="99">
        <v>7846443</v>
      </c>
      <c r="H15" s="99">
        <v>272</v>
      </c>
      <c r="I15" s="82" t="s">
        <v>109</v>
      </c>
      <c r="J15" s="82" t="s">
        <v>110</v>
      </c>
      <c r="K15" s="84">
        <v>234834</v>
      </c>
      <c r="L15" s="84">
        <v>150000</v>
      </c>
      <c r="M15" s="84">
        <v>120000</v>
      </c>
      <c r="N15" s="84"/>
      <c r="O15" s="22"/>
      <c r="P15" s="84">
        <f>Q15+R15</f>
        <v>52000</v>
      </c>
      <c r="Q15" s="84">
        <v>30000</v>
      </c>
      <c r="R15" s="84">
        <v>22000</v>
      </c>
      <c r="S15" s="84">
        <f>R15</f>
        <v>22000</v>
      </c>
      <c r="T15" s="84">
        <f>M15-R15</f>
        <v>98000</v>
      </c>
      <c r="U15" s="84">
        <v>50000</v>
      </c>
      <c r="V15" s="84">
        <v>49473</v>
      </c>
      <c r="W15" s="84">
        <v>49473</v>
      </c>
      <c r="X15" s="84">
        <v>49473</v>
      </c>
      <c r="Y15" s="85"/>
    </row>
    <row r="16" spans="1:27" s="24" customFormat="1" x14ac:dyDescent="0.25">
      <c r="A16" s="94"/>
      <c r="B16" s="92"/>
      <c r="C16" s="105"/>
      <c r="D16" s="50"/>
      <c r="E16" s="49"/>
      <c r="F16" s="50"/>
      <c r="G16" s="50"/>
      <c r="H16" s="50"/>
      <c r="I16" s="82"/>
      <c r="J16" s="106"/>
      <c r="K16" s="84"/>
      <c r="L16" s="84"/>
      <c r="M16" s="84"/>
      <c r="N16" s="84"/>
      <c r="O16" s="48"/>
      <c r="P16" s="48"/>
      <c r="Q16" s="48"/>
      <c r="R16" s="48"/>
      <c r="S16" s="48"/>
      <c r="T16" s="48"/>
      <c r="U16" s="84"/>
      <c r="V16" s="84"/>
      <c r="W16" s="84"/>
      <c r="X16" s="84"/>
      <c r="Y16" s="102"/>
    </row>
    <row r="17" spans="13:24" s="2" customFormat="1" x14ac:dyDescent="0.25">
      <c r="M17" s="96"/>
      <c r="U17" s="96"/>
      <c r="V17" s="96"/>
      <c r="W17" s="96"/>
      <c r="X17" s="96"/>
    </row>
    <row r="18" spans="13:24" s="2" customFormat="1" x14ac:dyDescent="0.25">
      <c r="M18" s="96"/>
      <c r="U18" s="96"/>
      <c r="V18" s="96"/>
      <c r="W18" s="96"/>
      <c r="X18" s="96"/>
    </row>
    <row r="19" spans="13:24" s="2" customFormat="1" x14ac:dyDescent="0.25">
      <c r="M19" s="96"/>
      <c r="U19" s="96"/>
      <c r="V19" s="96"/>
      <c r="W19" s="96"/>
      <c r="X19" s="96"/>
    </row>
    <row r="20" spans="13:24" s="2" customFormat="1" x14ac:dyDescent="0.25">
      <c r="M20" s="96"/>
      <c r="U20" s="96"/>
      <c r="V20" s="96"/>
      <c r="W20" s="96"/>
      <c r="X20" s="96"/>
    </row>
    <row r="21" spans="13:24" s="2" customFormat="1" x14ac:dyDescent="0.25">
      <c r="M21" s="96"/>
      <c r="U21" s="96"/>
      <c r="V21" s="96"/>
      <c r="W21" s="96"/>
      <c r="X21" s="96"/>
    </row>
    <row r="22" spans="13:24" s="2" customFormat="1" x14ac:dyDescent="0.25">
      <c r="M22" s="96"/>
      <c r="U22" s="96"/>
      <c r="V22" s="96"/>
      <c r="W22" s="96"/>
      <c r="X22" s="96"/>
    </row>
    <row r="23" spans="13:24" s="2" customFormat="1" x14ac:dyDescent="0.25">
      <c r="M23" s="96"/>
      <c r="U23" s="96"/>
      <c r="V23" s="96"/>
      <c r="W23" s="96"/>
      <c r="X23" s="96"/>
    </row>
    <row r="24" spans="13:24" s="2" customFormat="1" x14ac:dyDescent="0.25">
      <c r="M24" s="96"/>
      <c r="U24" s="96"/>
      <c r="V24" s="96"/>
      <c r="W24" s="96"/>
      <c r="X24" s="96"/>
    </row>
    <row r="25" spans="13:24" s="2" customFormat="1" x14ac:dyDescent="0.25">
      <c r="M25" s="96"/>
      <c r="U25" s="96"/>
      <c r="V25" s="96"/>
      <c r="W25" s="96"/>
      <c r="X25" s="96"/>
    </row>
    <row r="26" spans="13:24" s="2" customFormat="1" x14ac:dyDescent="0.25">
      <c r="M26" s="96"/>
      <c r="U26" s="96"/>
      <c r="V26" s="96"/>
      <c r="W26" s="96"/>
      <c r="X26" s="96"/>
    </row>
    <row r="27" spans="13:24" s="2" customFormat="1" x14ac:dyDescent="0.25">
      <c r="M27" s="96"/>
      <c r="U27" s="96"/>
      <c r="V27" s="96"/>
      <c r="W27" s="96"/>
      <c r="X27" s="96"/>
    </row>
    <row r="28" spans="13:24" s="2" customFormat="1" x14ac:dyDescent="0.25">
      <c r="M28" s="96"/>
      <c r="U28" s="96"/>
      <c r="V28" s="96"/>
      <c r="W28" s="96"/>
      <c r="X28" s="96"/>
    </row>
    <row r="29" spans="13:24" s="2" customFormat="1" x14ac:dyDescent="0.25">
      <c r="M29" s="96"/>
      <c r="U29" s="96"/>
      <c r="V29" s="96"/>
      <c r="W29" s="96"/>
      <c r="X29" s="96"/>
    </row>
    <row r="30" spans="13:24" s="2" customFormat="1" x14ac:dyDescent="0.25">
      <c r="M30" s="96"/>
      <c r="U30" s="96"/>
      <c r="V30" s="96"/>
      <c r="W30" s="96"/>
      <c r="X30" s="96"/>
    </row>
    <row r="31" spans="13:24" s="2" customFormat="1" x14ac:dyDescent="0.25">
      <c r="M31" s="96"/>
      <c r="U31" s="96"/>
      <c r="V31" s="96"/>
      <c r="W31" s="96"/>
      <c r="X31" s="96"/>
    </row>
    <row r="32" spans="13:24" s="2" customFormat="1" x14ac:dyDescent="0.25">
      <c r="M32" s="96"/>
      <c r="U32" s="96"/>
      <c r="V32" s="96"/>
      <c r="W32" s="96"/>
      <c r="X32" s="96"/>
    </row>
    <row r="33" spans="13:24" s="2" customFormat="1" x14ac:dyDescent="0.25">
      <c r="M33" s="96"/>
      <c r="U33" s="96"/>
      <c r="V33" s="96"/>
      <c r="W33" s="96"/>
      <c r="X33" s="96"/>
    </row>
    <row r="34" spans="13:24" s="2" customFormat="1" x14ac:dyDescent="0.25">
      <c r="M34" s="96"/>
      <c r="U34" s="96"/>
      <c r="V34" s="96"/>
      <c r="W34" s="96"/>
      <c r="X34" s="96"/>
    </row>
    <row r="35" spans="13:24" s="2" customFormat="1" x14ac:dyDescent="0.25">
      <c r="M35" s="96"/>
      <c r="U35" s="96"/>
      <c r="V35" s="96"/>
      <c r="W35" s="96"/>
      <c r="X35" s="96"/>
    </row>
    <row r="36" spans="13:24" s="2" customFormat="1" x14ac:dyDescent="0.25">
      <c r="M36" s="96"/>
      <c r="U36" s="96"/>
      <c r="V36" s="96"/>
      <c r="W36" s="96"/>
      <c r="X36" s="96"/>
    </row>
    <row r="37" spans="13:24" s="2" customFormat="1" x14ac:dyDescent="0.25">
      <c r="M37" s="96"/>
      <c r="U37" s="96"/>
      <c r="V37" s="96"/>
      <c r="W37" s="96"/>
      <c r="X37" s="96"/>
    </row>
    <row r="38" spans="13:24" s="2" customFormat="1" x14ac:dyDescent="0.25">
      <c r="M38" s="96"/>
      <c r="U38" s="96"/>
      <c r="V38" s="96"/>
      <c r="W38" s="96"/>
      <c r="X38" s="96"/>
    </row>
    <row r="39" spans="13:24" s="2" customFormat="1" x14ac:dyDescent="0.25">
      <c r="M39" s="96"/>
      <c r="U39" s="96"/>
      <c r="V39" s="96"/>
      <c r="W39" s="96"/>
      <c r="X39" s="96"/>
    </row>
    <row r="40" spans="13:24" s="2" customFormat="1" x14ac:dyDescent="0.25">
      <c r="M40" s="96"/>
      <c r="U40" s="96"/>
      <c r="V40" s="96"/>
      <c r="W40" s="96"/>
      <c r="X40" s="96"/>
    </row>
    <row r="41" spans="13:24" s="2" customFormat="1" x14ac:dyDescent="0.25">
      <c r="M41" s="96"/>
      <c r="U41" s="96"/>
      <c r="V41" s="96"/>
      <c r="W41" s="96"/>
      <c r="X41" s="96"/>
    </row>
    <row r="42" spans="13:24" s="2" customFormat="1" x14ac:dyDescent="0.25">
      <c r="M42" s="96"/>
      <c r="U42" s="96"/>
      <c r="V42" s="96"/>
      <c r="W42" s="96"/>
      <c r="X42" s="96"/>
    </row>
    <row r="43" spans="13:24" s="2" customFormat="1" x14ac:dyDescent="0.25">
      <c r="M43" s="96"/>
      <c r="U43" s="96"/>
      <c r="V43" s="96"/>
      <c r="W43" s="96"/>
      <c r="X43" s="96"/>
    </row>
    <row r="44" spans="13:24" s="2" customFormat="1" x14ac:dyDescent="0.25">
      <c r="M44" s="96"/>
      <c r="U44" s="96"/>
      <c r="V44" s="96"/>
      <c r="W44" s="96"/>
      <c r="X44" s="96"/>
    </row>
    <row r="45" spans="13:24" s="2" customFormat="1" x14ac:dyDescent="0.25">
      <c r="M45" s="96"/>
      <c r="U45" s="96"/>
      <c r="V45" s="96"/>
      <c r="W45" s="96"/>
      <c r="X45" s="96"/>
    </row>
    <row r="46" spans="13:24" s="2" customFormat="1" x14ac:dyDescent="0.25">
      <c r="M46" s="96"/>
      <c r="U46" s="96"/>
      <c r="V46" s="96"/>
      <c r="W46" s="96"/>
      <c r="X46" s="96"/>
    </row>
    <row r="47" spans="13:24" s="2" customFormat="1" x14ac:dyDescent="0.25">
      <c r="M47" s="96"/>
      <c r="U47" s="96"/>
      <c r="V47" s="96"/>
      <c r="W47" s="96"/>
      <c r="X47" s="96"/>
    </row>
    <row r="48" spans="13:24" s="2" customFormat="1" x14ac:dyDescent="0.25">
      <c r="M48" s="96"/>
      <c r="U48" s="96"/>
      <c r="V48" s="96"/>
      <c r="W48" s="96"/>
      <c r="X48" s="96"/>
    </row>
    <row r="49" spans="13:24" s="2" customFormat="1" x14ac:dyDescent="0.25">
      <c r="M49" s="96"/>
      <c r="U49" s="96"/>
      <c r="V49" s="96"/>
      <c r="W49" s="96"/>
      <c r="X49" s="96"/>
    </row>
    <row r="50" spans="13:24" s="2" customFormat="1" x14ac:dyDescent="0.25">
      <c r="M50" s="96"/>
      <c r="U50" s="96"/>
      <c r="V50" s="96"/>
      <c r="W50" s="96"/>
      <c r="X50" s="96"/>
    </row>
    <row r="51" spans="13:24" s="2" customFormat="1" x14ac:dyDescent="0.25">
      <c r="M51" s="96"/>
      <c r="U51" s="96"/>
      <c r="V51" s="96"/>
      <c r="W51" s="96"/>
      <c r="X51" s="96"/>
    </row>
    <row r="52" spans="13:24" s="2" customFormat="1" x14ac:dyDescent="0.25">
      <c r="M52" s="96"/>
      <c r="U52" s="96"/>
      <c r="V52" s="96"/>
      <c r="W52" s="96"/>
      <c r="X52" s="96"/>
    </row>
    <row r="53" spans="13:24" s="2" customFormat="1" x14ac:dyDescent="0.25">
      <c r="M53" s="96"/>
      <c r="U53" s="96"/>
      <c r="V53" s="96"/>
      <c r="W53" s="96"/>
      <c r="X53" s="96"/>
    </row>
    <row r="54" spans="13:24" s="2" customFormat="1" x14ac:dyDescent="0.25">
      <c r="M54" s="96"/>
      <c r="U54" s="96"/>
      <c r="V54" s="96"/>
      <c r="W54" s="96"/>
      <c r="X54" s="96"/>
    </row>
    <row r="55" spans="13:24" s="2" customFormat="1" x14ac:dyDescent="0.25">
      <c r="M55" s="96"/>
      <c r="U55" s="96"/>
      <c r="V55" s="96"/>
      <c r="W55" s="96"/>
      <c r="X55" s="96"/>
    </row>
    <row r="56" spans="13:24" s="2" customFormat="1" x14ac:dyDescent="0.25">
      <c r="M56" s="96"/>
      <c r="U56" s="96"/>
      <c r="V56" s="96"/>
      <c r="W56" s="96"/>
      <c r="X56" s="96"/>
    </row>
    <row r="57" spans="13:24" s="2" customFormat="1" x14ac:dyDescent="0.25">
      <c r="M57" s="96"/>
      <c r="U57" s="96"/>
      <c r="V57" s="96"/>
      <c r="W57" s="96"/>
      <c r="X57" s="96"/>
    </row>
    <row r="58" spans="13:24" s="2" customFormat="1" x14ac:dyDescent="0.25">
      <c r="M58" s="96"/>
      <c r="U58" s="96"/>
      <c r="V58" s="96"/>
      <c r="W58" s="96"/>
      <c r="X58" s="96"/>
    </row>
    <row r="59" spans="13:24" s="2" customFormat="1" x14ac:dyDescent="0.25">
      <c r="M59" s="96"/>
      <c r="U59" s="96"/>
      <c r="V59" s="96"/>
      <c r="W59" s="96"/>
      <c r="X59" s="96"/>
    </row>
    <row r="60" spans="13:24" s="2" customFormat="1" x14ac:dyDescent="0.25">
      <c r="M60" s="96"/>
      <c r="U60" s="96"/>
      <c r="V60" s="96"/>
      <c r="W60" s="96"/>
      <c r="X60" s="96"/>
    </row>
    <row r="61" spans="13:24" s="2" customFormat="1" x14ac:dyDescent="0.25">
      <c r="M61" s="96"/>
      <c r="U61" s="96"/>
      <c r="V61" s="96"/>
      <c r="W61" s="96"/>
      <c r="X61" s="96"/>
    </row>
    <row r="62" spans="13:24" s="2" customFormat="1" x14ac:dyDescent="0.25">
      <c r="M62" s="96"/>
      <c r="U62" s="96"/>
      <c r="V62" s="96"/>
      <c r="W62" s="96"/>
      <c r="X62" s="96"/>
    </row>
    <row r="63" spans="13:24" s="2" customFormat="1" x14ac:dyDescent="0.25">
      <c r="M63" s="96"/>
      <c r="U63" s="96"/>
      <c r="V63" s="96"/>
      <c r="W63" s="96"/>
      <c r="X63" s="96"/>
    </row>
    <row r="64" spans="13:24" s="2" customFormat="1" x14ac:dyDescent="0.25">
      <c r="M64" s="96"/>
      <c r="U64" s="96"/>
      <c r="V64" s="96"/>
      <c r="W64" s="96"/>
      <c r="X64" s="96"/>
    </row>
    <row r="65" spans="13:24" s="2" customFormat="1" x14ac:dyDescent="0.25">
      <c r="M65" s="96"/>
      <c r="U65" s="96"/>
      <c r="V65" s="96"/>
      <c r="W65" s="96"/>
      <c r="X65" s="96"/>
    </row>
    <row r="66" spans="13:24" s="2" customFormat="1" x14ac:dyDescent="0.25">
      <c r="M66" s="96"/>
      <c r="U66" s="96"/>
      <c r="V66" s="96"/>
      <c r="W66" s="96"/>
      <c r="X66" s="96"/>
    </row>
    <row r="67" spans="13:24" s="2" customFormat="1" x14ac:dyDescent="0.25">
      <c r="M67" s="96"/>
      <c r="U67" s="96"/>
      <c r="V67" s="96"/>
      <c r="W67" s="96"/>
      <c r="X67" s="96"/>
    </row>
    <row r="68" spans="13:24" s="2" customFormat="1" x14ac:dyDescent="0.25">
      <c r="M68" s="96"/>
      <c r="U68" s="96"/>
      <c r="V68" s="96"/>
      <c r="W68" s="96"/>
      <c r="X68" s="96"/>
    </row>
    <row r="69" spans="13:24" s="2" customFormat="1" x14ac:dyDescent="0.25">
      <c r="M69" s="96"/>
      <c r="U69" s="96"/>
      <c r="V69" s="96"/>
      <c r="W69" s="96"/>
      <c r="X69" s="96"/>
    </row>
    <row r="70" spans="13:24" s="2" customFormat="1" x14ac:dyDescent="0.25">
      <c r="M70" s="96"/>
      <c r="U70" s="96"/>
      <c r="V70" s="96"/>
      <c r="W70" s="96"/>
      <c r="X70" s="96"/>
    </row>
    <row r="71" spans="13:24" s="2" customFormat="1" x14ac:dyDescent="0.25">
      <c r="M71" s="96"/>
      <c r="U71" s="96"/>
      <c r="V71" s="96"/>
      <c r="W71" s="96"/>
      <c r="X71" s="96"/>
    </row>
    <row r="72" spans="13:24" s="2" customFormat="1" x14ac:dyDescent="0.25">
      <c r="M72" s="96"/>
      <c r="U72" s="96"/>
      <c r="V72" s="96"/>
      <c r="W72" s="96"/>
      <c r="X72" s="96"/>
    </row>
    <row r="73" spans="13:24" s="2" customFormat="1" x14ac:dyDescent="0.25">
      <c r="M73" s="96"/>
      <c r="U73" s="96"/>
      <c r="V73" s="96"/>
      <c r="W73" s="96"/>
      <c r="X73" s="96"/>
    </row>
    <row r="74" spans="13:24" s="2" customFormat="1" x14ac:dyDescent="0.25">
      <c r="M74" s="96"/>
      <c r="U74" s="96"/>
      <c r="V74" s="96"/>
      <c r="W74" s="96"/>
      <c r="X74" s="96"/>
    </row>
    <row r="75" spans="13:24" s="2" customFormat="1" x14ac:dyDescent="0.25">
      <c r="M75" s="96"/>
      <c r="U75" s="96"/>
      <c r="V75" s="96"/>
      <c r="W75" s="96"/>
      <c r="X75" s="96"/>
    </row>
    <row r="76" spans="13:24" s="2" customFormat="1" x14ac:dyDescent="0.25">
      <c r="M76" s="96"/>
      <c r="U76" s="96"/>
      <c r="V76" s="96"/>
      <c r="W76" s="96"/>
      <c r="X76" s="96"/>
    </row>
    <row r="77" spans="13:24" s="2" customFormat="1" x14ac:dyDescent="0.25">
      <c r="M77" s="96"/>
      <c r="U77" s="96"/>
      <c r="V77" s="96"/>
      <c r="W77" s="96"/>
      <c r="X77" s="96"/>
    </row>
    <row r="78" spans="13:24" s="2" customFormat="1" x14ac:dyDescent="0.25">
      <c r="M78" s="96"/>
      <c r="U78" s="96"/>
      <c r="V78" s="96"/>
      <c r="W78" s="96"/>
      <c r="X78" s="96"/>
    </row>
    <row r="79" spans="13:24" s="2" customFormat="1" x14ac:dyDescent="0.25">
      <c r="M79" s="96"/>
      <c r="U79" s="96"/>
      <c r="V79" s="96"/>
      <c r="W79" s="96"/>
      <c r="X79" s="96"/>
    </row>
    <row r="80" spans="13:24" s="2" customFormat="1" x14ac:dyDescent="0.25">
      <c r="M80" s="96"/>
      <c r="U80" s="96"/>
      <c r="V80" s="96"/>
      <c r="W80" s="96"/>
      <c r="X80" s="96"/>
    </row>
    <row r="81" spans="13:24" s="2" customFormat="1" x14ac:dyDescent="0.25">
      <c r="M81" s="96"/>
      <c r="U81" s="96"/>
      <c r="V81" s="96"/>
      <c r="W81" s="96"/>
      <c r="X81" s="96"/>
    </row>
    <row r="82" spans="13:24" s="2" customFormat="1" x14ac:dyDescent="0.25">
      <c r="M82" s="96"/>
      <c r="U82" s="96"/>
      <c r="V82" s="96"/>
      <c r="W82" s="96"/>
      <c r="X82" s="96"/>
    </row>
    <row r="83" spans="13:24" s="2" customFormat="1" x14ac:dyDescent="0.25">
      <c r="M83" s="96"/>
      <c r="U83" s="96"/>
      <c r="V83" s="96"/>
      <c r="W83" s="96"/>
      <c r="X83" s="96"/>
    </row>
    <row r="84" spans="13:24" s="2" customFormat="1" x14ac:dyDescent="0.25">
      <c r="M84" s="96"/>
      <c r="U84" s="96"/>
      <c r="V84" s="96"/>
      <c r="W84" s="96"/>
      <c r="X84" s="96"/>
    </row>
    <row r="85" spans="13:24" s="2" customFormat="1" x14ac:dyDescent="0.25">
      <c r="M85" s="96"/>
      <c r="U85" s="96"/>
      <c r="V85" s="96"/>
      <c r="W85" s="96"/>
      <c r="X85" s="96"/>
    </row>
    <row r="86" spans="13:24" s="2" customFormat="1" x14ac:dyDescent="0.25">
      <c r="M86" s="96"/>
      <c r="U86" s="96"/>
      <c r="V86" s="96"/>
      <c r="W86" s="96"/>
      <c r="X86" s="96"/>
    </row>
    <row r="87" spans="13:24" s="2" customFormat="1" x14ac:dyDescent="0.25">
      <c r="M87" s="96"/>
      <c r="U87" s="96"/>
      <c r="V87" s="96"/>
      <c r="W87" s="96"/>
      <c r="X87" s="96"/>
    </row>
    <row r="88" spans="13:24" s="2" customFormat="1" x14ac:dyDescent="0.25">
      <c r="M88" s="96"/>
      <c r="U88" s="96"/>
      <c r="V88" s="96"/>
      <c r="W88" s="96"/>
      <c r="X88" s="96"/>
    </row>
    <row r="89" spans="13:24" s="2" customFormat="1" x14ac:dyDescent="0.25">
      <c r="M89" s="96"/>
      <c r="U89" s="96"/>
      <c r="V89" s="96"/>
      <c r="W89" s="96"/>
      <c r="X89" s="96"/>
    </row>
    <row r="90" spans="13:24" s="2" customFormat="1" x14ac:dyDescent="0.25">
      <c r="M90" s="96"/>
      <c r="U90" s="96"/>
      <c r="V90" s="96"/>
      <c r="W90" s="96"/>
      <c r="X90" s="96"/>
    </row>
    <row r="91" spans="13:24" s="2" customFormat="1" x14ac:dyDescent="0.25">
      <c r="M91" s="96"/>
      <c r="U91" s="96"/>
      <c r="V91" s="96"/>
      <c r="W91" s="96"/>
      <c r="X91" s="96"/>
    </row>
    <row r="92" spans="13:24" s="2" customFormat="1" x14ac:dyDescent="0.25">
      <c r="M92" s="96"/>
      <c r="U92" s="96"/>
      <c r="V92" s="96"/>
      <c r="W92" s="96"/>
      <c r="X92" s="96"/>
    </row>
    <row r="93" spans="13:24" s="2" customFormat="1" x14ac:dyDescent="0.25">
      <c r="M93" s="96"/>
      <c r="U93" s="96"/>
      <c r="V93" s="96"/>
      <c r="W93" s="96"/>
      <c r="X93" s="96"/>
    </row>
    <row r="94" spans="13:24" s="2" customFormat="1" x14ac:dyDescent="0.25">
      <c r="M94" s="96"/>
      <c r="U94" s="96"/>
      <c r="V94" s="96"/>
      <c r="W94" s="96"/>
      <c r="X94" s="96"/>
    </row>
    <row r="95" spans="13:24" s="2" customFormat="1" x14ac:dyDescent="0.25">
      <c r="M95" s="96"/>
      <c r="U95" s="96"/>
      <c r="V95" s="96"/>
      <c r="W95" s="96"/>
      <c r="X95" s="96"/>
    </row>
    <row r="96" spans="13:24" s="2" customFormat="1" x14ac:dyDescent="0.25">
      <c r="M96" s="96"/>
      <c r="U96" s="96"/>
      <c r="V96" s="96"/>
      <c r="W96" s="96"/>
      <c r="X96" s="96"/>
    </row>
    <row r="97" spans="13:24" s="2" customFormat="1" x14ac:dyDescent="0.25">
      <c r="M97" s="96"/>
      <c r="U97" s="96"/>
      <c r="V97" s="96"/>
      <c r="W97" s="96"/>
      <c r="X97" s="96"/>
    </row>
    <row r="98" spans="13:24" s="2" customFormat="1" x14ac:dyDescent="0.25">
      <c r="M98" s="96"/>
      <c r="U98" s="96"/>
      <c r="V98" s="96"/>
      <c r="W98" s="96"/>
      <c r="X98" s="96"/>
    </row>
    <row r="99" spans="13:24" s="2" customFormat="1" x14ac:dyDescent="0.25">
      <c r="M99" s="96"/>
      <c r="U99" s="96"/>
      <c r="V99" s="96"/>
      <c r="W99" s="96"/>
      <c r="X99" s="96"/>
    </row>
    <row r="100" spans="13:24" s="2" customFormat="1" x14ac:dyDescent="0.25">
      <c r="M100" s="96"/>
      <c r="U100" s="96"/>
      <c r="V100" s="96"/>
      <c r="W100" s="96"/>
      <c r="X100" s="96"/>
    </row>
    <row r="101" spans="13:24" s="2" customFormat="1" x14ac:dyDescent="0.25">
      <c r="M101" s="96"/>
      <c r="U101" s="96"/>
      <c r="V101" s="96"/>
      <c r="W101" s="96"/>
      <c r="X101" s="96"/>
    </row>
    <row r="102" spans="13:24" s="2" customFormat="1" x14ac:dyDescent="0.25">
      <c r="M102" s="96"/>
      <c r="U102" s="96"/>
      <c r="V102" s="96"/>
      <c r="W102" s="96"/>
      <c r="X102" s="96"/>
    </row>
    <row r="103" spans="13:24" s="2" customFormat="1" x14ac:dyDescent="0.25">
      <c r="M103" s="96"/>
      <c r="U103" s="96"/>
      <c r="V103" s="96"/>
      <c r="W103" s="96"/>
      <c r="X103" s="96"/>
    </row>
    <row r="104" spans="13:24" s="2" customFormat="1" x14ac:dyDescent="0.25">
      <c r="M104" s="96"/>
      <c r="U104" s="96"/>
      <c r="V104" s="96"/>
      <c r="W104" s="96"/>
      <c r="X104" s="96"/>
    </row>
    <row r="105" spans="13:24" s="2" customFormat="1" x14ac:dyDescent="0.25">
      <c r="M105" s="96"/>
      <c r="U105" s="96"/>
      <c r="V105" s="96"/>
      <c r="W105" s="96"/>
      <c r="X105" s="96"/>
    </row>
    <row r="106" spans="13:24" s="2" customFormat="1" x14ac:dyDescent="0.25">
      <c r="M106" s="96"/>
      <c r="U106" s="96"/>
      <c r="V106" s="96"/>
      <c r="W106" s="96"/>
      <c r="X106" s="96"/>
    </row>
    <row r="107" spans="13:24" s="2" customFormat="1" x14ac:dyDescent="0.25">
      <c r="M107" s="96"/>
      <c r="U107" s="96"/>
      <c r="V107" s="96"/>
      <c r="W107" s="96"/>
      <c r="X107" s="96"/>
    </row>
    <row r="108" spans="13:24" s="2" customFormat="1" x14ac:dyDescent="0.25">
      <c r="M108" s="96"/>
      <c r="U108" s="96"/>
      <c r="V108" s="96"/>
      <c r="W108" s="96"/>
      <c r="X108" s="96"/>
    </row>
    <row r="109" spans="13:24" s="2" customFormat="1" x14ac:dyDescent="0.25">
      <c r="M109" s="96"/>
      <c r="U109" s="96"/>
      <c r="V109" s="96"/>
      <c r="W109" s="96"/>
      <c r="X109" s="96"/>
    </row>
    <row r="110" spans="13:24" s="2" customFormat="1" x14ac:dyDescent="0.25">
      <c r="M110" s="96"/>
      <c r="U110" s="96"/>
      <c r="V110" s="96"/>
      <c r="W110" s="96"/>
      <c r="X110" s="96"/>
    </row>
    <row r="111" spans="13:24" s="2" customFormat="1" x14ac:dyDescent="0.25">
      <c r="M111" s="96"/>
      <c r="U111" s="96"/>
      <c r="V111" s="96"/>
      <c r="W111" s="96"/>
      <c r="X111" s="96"/>
    </row>
    <row r="112" spans="13:24" s="2" customFormat="1" x14ac:dyDescent="0.25">
      <c r="M112" s="96"/>
      <c r="U112" s="96"/>
      <c r="V112" s="96"/>
      <c r="W112" s="96"/>
      <c r="X112" s="96"/>
    </row>
    <row r="113" spans="13:24" s="2" customFormat="1" x14ac:dyDescent="0.25">
      <c r="M113" s="96"/>
      <c r="U113" s="96"/>
      <c r="V113" s="96"/>
      <c r="W113" s="96"/>
      <c r="X113" s="96"/>
    </row>
    <row r="114" spans="13:24" s="2" customFormat="1" x14ac:dyDescent="0.25">
      <c r="M114" s="96"/>
      <c r="U114" s="96"/>
      <c r="V114" s="96"/>
      <c r="W114" s="96"/>
      <c r="X114" s="96"/>
    </row>
    <row r="115" spans="13:24" s="2" customFormat="1" x14ac:dyDescent="0.25">
      <c r="M115" s="96"/>
      <c r="U115" s="96"/>
      <c r="V115" s="96"/>
      <c r="W115" s="96"/>
      <c r="X115" s="96"/>
    </row>
    <row r="116" spans="13:24" s="2" customFormat="1" x14ac:dyDescent="0.25">
      <c r="M116" s="96"/>
      <c r="U116" s="96"/>
      <c r="V116" s="96"/>
      <c r="W116" s="96"/>
      <c r="X116" s="96"/>
    </row>
    <row r="117" spans="13:24" s="2" customFormat="1" x14ac:dyDescent="0.25">
      <c r="M117" s="96"/>
      <c r="U117" s="96"/>
      <c r="V117" s="96"/>
      <c r="W117" s="96"/>
      <c r="X117" s="96"/>
    </row>
    <row r="118" spans="13:24" s="2" customFormat="1" x14ac:dyDescent="0.25">
      <c r="M118" s="96"/>
      <c r="U118" s="96"/>
      <c r="V118" s="96"/>
      <c r="W118" s="96"/>
      <c r="X118" s="96"/>
    </row>
    <row r="119" spans="13:24" s="2" customFormat="1" x14ac:dyDescent="0.25">
      <c r="M119" s="96"/>
      <c r="U119" s="96"/>
      <c r="V119" s="96"/>
      <c r="W119" s="96"/>
      <c r="X119" s="96"/>
    </row>
    <row r="120" spans="13:24" s="2" customFormat="1" x14ac:dyDescent="0.25">
      <c r="M120" s="96"/>
      <c r="U120" s="96"/>
      <c r="V120" s="96"/>
      <c r="W120" s="96"/>
      <c r="X120" s="96"/>
    </row>
    <row r="121" spans="13:24" s="2" customFormat="1" x14ac:dyDescent="0.25">
      <c r="M121" s="96"/>
      <c r="U121" s="96"/>
      <c r="V121" s="96"/>
      <c r="W121" s="96"/>
      <c r="X121" s="96"/>
    </row>
    <row r="122" spans="13:24" s="2" customFormat="1" x14ac:dyDescent="0.25">
      <c r="M122" s="96"/>
      <c r="U122" s="96"/>
      <c r="V122" s="96"/>
      <c r="W122" s="96"/>
      <c r="X122" s="96"/>
    </row>
    <row r="123" spans="13:24" s="2" customFormat="1" x14ac:dyDescent="0.25">
      <c r="M123" s="96"/>
      <c r="U123" s="96"/>
      <c r="V123" s="96"/>
      <c r="W123" s="96"/>
      <c r="X123" s="96"/>
    </row>
    <row r="124" spans="13:24" s="2" customFormat="1" x14ac:dyDescent="0.25">
      <c r="M124" s="96"/>
      <c r="U124" s="96"/>
      <c r="V124" s="96"/>
      <c r="W124" s="96"/>
      <c r="X124" s="96"/>
    </row>
    <row r="125" spans="13:24" s="2" customFormat="1" x14ac:dyDescent="0.25">
      <c r="M125" s="96"/>
      <c r="U125" s="96"/>
      <c r="V125" s="96"/>
      <c r="W125" s="96"/>
      <c r="X125" s="96"/>
    </row>
    <row r="126" spans="13:24" s="2" customFormat="1" x14ac:dyDescent="0.25">
      <c r="M126" s="96"/>
      <c r="U126" s="96"/>
      <c r="V126" s="96"/>
      <c r="W126" s="96"/>
      <c r="X126" s="96"/>
    </row>
    <row r="127" spans="13:24" s="2" customFormat="1" x14ac:dyDescent="0.25">
      <c r="M127" s="96"/>
      <c r="U127" s="96"/>
      <c r="V127" s="96"/>
      <c r="W127" s="96"/>
      <c r="X127" s="96"/>
    </row>
    <row r="128" spans="13:24" s="2" customFormat="1" x14ac:dyDescent="0.25">
      <c r="M128" s="96"/>
      <c r="U128" s="96"/>
      <c r="V128" s="96"/>
      <c r="W128" s="96"/>
      <c r="X128" s="96"/>
    </row>
    <row r="129" spans="13:24" s="2" customFormat="1" x14ac:dyDescent="0.25">
      <c r="M129" s="96"/>
      <c r="U129" s="96"/>
      <c r="V129" s="96"/>
      <c r="W129" s="96"/>
      <c r="X129" s="96"/>
    </row>
    <row r="130" spans="13:24" s="2" customFormat="1" x14ac:dyDescent="0.25">
      <c r="M130" s="96"/>
      <c r="U130" s="96"/>
      <c r="V130" s="96"/>
      <c r="W130" s="96"/>
      <c r="X130" s="96"/>
    </row>
    <row r="131" spans="13:24" s="2" customFormat="1" x14ac:dyDescent="0.25">
      <c r="M131" s="96"/>
      <c r="U131" s="96"/>
      <c r="V131" s="96"/>
      <c r="W131" s="96"/>
      <c r="X131" s="96"/>
    </row>
    <row r="132" spans="13:24" s="2" customFormat="1" x14ac:dyDescent="0.25">
      <c r="M132" s="96"/>
      <c r="U132" s="96"/>
      <c r="V132" s="96"/>
      <c r="W132" s="96"/>
      <c r="X132" s="96"/>
    </row>
    <row r="133" spans="13:24" s="2" customFormat="1" x14ac:dyDescent="0.25">
      <c r="M133" s="96"/>
      <c r="U133" s="96"/>
      <c r="V133" s="96"/>
      <c r="W133" s="96"/>
      <c r="X133" s="96"/>
    </row>
    <row r="134" spans="13:24" s="2" customFormat="1" x14ac:dyDescent="0.25">
      <c r="M134" s="96"/>
      <c r="U134" s="96"/>
      <c r="V134" s="96"/>
      <c r="W134" s="96"/>
      <c r="X134" s="96"/>
    </row>
    <row r="135" spans="13:24" s="2" customFormat="1" x14ac:dyDescent="0.25">
      <c r="M135" s="96"/>
      <c r="U135" s="96"/>
      <c r="V135" s="96"/>
      <c r="W135" s="96"/>
      <c r="X135" s="96"/>
    </row>
    <row r="136" spans="13:24" s="2" customFormat="1" x14ac:dyDescent="0.25">
      <c r="M136" s="96"/>
      <c r="U136" s="96"/>
      <c r="V136" s="96"/>
      <c r="W136" s="96"/>
      <c r="X136" s="96"/>
    </row>
    <row r="137" spans="13:24" s="2" customFormat="1" x14ac:dyDescent="0.25">
      <c r="M137" s="96"/>
      <c r="U137" s="96"/>
      <c r="V137" s="96"/>
      <c r="W137" s="96"/>
      <c r="X137" s="96"/>
    </row>
    <row r="138" spans="13:24" s="2" customFormat="1" x14ac:dyDescent="0.25">
      <c r="M138" s="96"/>
      <c r="U138" s="96"/>
      <c r="V138" s="96"/>
      <c r="W138" s="96"/>
      <c r="X138" s="96"/>
    </row>
    <row r="139" spans="13:24" s="2" customFormat="1" x14ac:dyDescent="0.25">
      <c r="M139" s="96"/>
      <c r="U139" s="96"/>
      <c r="V139" s="96"/>
      <c r="W139" s="96"/>
      <c r="X139" s="96"/>
    </row>
    <row r="140" spans="13:24" s="2" customFormat="1" x14ac:dyDescent="0.25">
      <c r="M140" s="96"/>
      <c r="U140" s="96"/>
      <c r="V140" s="96"/>
      <c r="W140" s="96"/>
      <c r="X140" s="96"/>
    </row>
    <row r="141" spans="13:24" s="2" customFormat="1" x14ac:dyDescent="0.25">
      <c r="M141" s="96"/>
      <c r="U141" s="96"/>
      <c r="V141" s="96"/>
      <c r="W141" s="96"/>
      <c r="X141" s="96"/>
    </row>
    <row r="142" spans="13:24" s="2" customFormat="1" x14ac:dyDescent="0.25">
      <c r="M142" s="96"/>
      <c r="U142" s="96"/>
      <c r="V142" s="96"/>
      <c r="W142" s="96"/>
      <c r="X142" s="96"/>
    </row>
    <row r="143" spans="13:24" s="2" customFormat="1" x14ac:dyDescent="0.25">
      <c r="M143" s="96"/>
      <c r="U143" s="96"/>
      <c r="V143" s="96"/>
      <c r="W143" s="96"/>
      <c r="X143" s="96"/>
    </row>
    <row r="144" spans="13:24" s="2" customFormat="1" x14ac:dyDescent="0.25">
      <c r="M144" s="96"/>
      <c r="U144" s="96"/>
      <c r="V144" s="96"/>
      <c r="W144" s="96"/>
      <c r="X144" s="96"/>
    </row>
    <row r="145" spans="13:24" s="2" customFormat="1" x14ac:dyDescent="0.25">
      <c r="M145" s="96"/>
      <c r="U145" s="96"/>
      <c r="V145" s="96"/>
      <c r="W145" s="96"/>
      <c r="X145" s="96"/>
    </row>
    <row r="146" spans="13:24" s="2" customFormat="1" x14ac:dyDescent="0.25">
      <c r="M146" s="96"/>
      <c r="U146" s="96"/>
      <c r="V146" s="96"/>
      <c r="W146" s="96"/>
      <c r="X146" s="96"/>
    </row>
    <row r="147" spans="13:24" s="2" customFormat="1" x14ac:dyDescent="0.25">
      <c r="M147" s="96"/>
      <c r="U147" s="96"/>
      <c r="V147" s="96"/>
      <c r="W147" s="96"/>
      <c r="X147" s="96"/>
    </row>
    <row r="148" spans="13:24" s="2" customFormat="1" x14ac:dyDescent="0.25">
      <c r="M148" s="96"/>
      <c r="U148" s="96"/>
      <c r="V148" s="96"/>
      <c r="W148" s="96"/>
      <c r="X148" s="96"/>
    </row>
    <row r="149" spans="13:24" s="2" customFormat="1" x14ac:dyDescent="0.25">
      <c r="M149" s="96"/>
      <c r="U149" s="96"/>
      <c r="V149" s="96"/>
      <c r="W149" s="96"/>
      <c r="X149" s="96"/>
    </row>
    <row r="150" spans="13:24" s="2" customFormat="1" x14ac:dyDescent="0.25">
      <c r="M150" s="96"/>
      <c r="U150" s="96"/>
      <c r="V150" s="96"/>
      <c r="W150" s="96"/>
      <c r="X150" s="96"/>
    </row>
    <row r="151" spans="13:24" s="2" customFormat="1" x14ac:dyDescent="0.25">
      <c r="M151" s="96"/>
      <c r="U151" s="96"/>
      <c r="V151" s="96"/>
      <c r="W151" s="96"/>
      <c r="X151" s="96"/>
    </row>
    <row r="152" spans="13:24" s="2" customFormat="1" x14ac:dyDescent="0.25">
      <c r="M152" s="96"/>
      <c r="U152" s="96"/>
      <c r="V152" s="96"/>
      <c r="W152" s="96"/>
      <c r="X152" s="96"/>
    </row>
    <row r="153" spans="13:24" s="2" customFormat="1" x14ac:dyDescent="0.25">
      <c r="M153" s="96"/>
      <c r="U153" s="96"/>
      <c r="V153" s="96"/>
      <c r="W153" s="96"/>
      <c r="X153" s="96"/>
    </row>
    <row r="154" spans="13:24" s="2" customFormat="1" x14ac:dyDescent="0.25">
      <c r="M154" s="96"/>
      <c r="U154" s="96"/>
      <c r="V154" s="96"/>
      <c r="W154" s="96"/>
      <c r="X154" s="96"/>
    </row>
    <row r="155" spans="13:24" s="2" customFormat="1" x14ac:dyDescent="0.25">
      <c r="M155" s="96"/>
      <c r="U155" s="96"/>
      <c r="V155" s="96"/>
      <c r="W155" s="96"/>
      <c r="X155" s="96"/>
    </row>
    <row r="156" spans="13:24" s="2" customFormat="1" x14ac:dyDescent="0.25">
      <c r="M156" s="96"/>
      <c r="U156" s="96"/>
      <c r="V156" s="96"/>
      <c r="W156" s="96"/>
      <c r="X156" s="96"/>
    </row>
    <row r="157" spans="13:24" s="2" customFormat="1" x14ac:dyDescent="0.25">
      <c r="M157" s="96"/>
      <c r="U157" s="96"/>
      <c r="V157" s="96"/>
      <c r="W157" s="96"/>
      <c r="X157" s="96"/>
    </row>
    <row r="158" spans="13:24" s="2" customFormat="1" x14ac:dyDescent="0.25">
      <c r="M158" s="96"/>
      <c r="U158" s="96"/>
      <c r="V158" s="96"/>
      <c r="W158" s="96"/>
      <c r="X158" s="96"/>
    </row>
    <row r="159" spans="13:24" s="2" customFormat="1" x14ac:dyDescent="0.25">
      <c r="M159" s="96"/>
      <c r="U159" s="96"/>
      <c r="V159" s="96"/>
      <c r="W159" s="96"/>
      <c r="X159" s="96"/>
    </row>
    <row r="160" spans="13:24" s="2" customFormat="1" x14ac:dyDescent="0.25">
      <c r="M160" s="96"/>
      <c r="U160" s="96"/>
      <c r="V160" s="96"/>
      <c r="W160" s="96"/>
      <c r="X160" s="96"/>
    </row>
    <row r="161" spans="13:24" s="2" customFormat="1" x14ac:dyDescent="0.25">
      <c r="M161" s="96"/>
      <c r="U161" s="96"/>
      <c r="V161" s="96"/>
      <c r="W161" s="96"/>
      <c r="X161" s="96"/>
    </row>
    <row r="162" spans="13:24" s="2" customFormat="1" x14ac:dyDescent="0.25">
      <c r="M162" s="96"/>
      <c r="U162" s="96"/>
      <c r="V162" s="96"/>
      <c r="W162" s="96"/>
      <c r="X162" s="96"/>
    </row>
    <row r="163" spans="13:24" s="2" customFormat="1" x14ac:dyDescent="0.25">
      <c r="M163" s="96"/>
      <c r="U163" s="96"/>
      <c r="V163" s="96"/>
      <c r="W163" s="96"/>
      <c r="X163" s="96"/>
    </row>
    <row r="164" spans="13:24" s="2" customFormat="1" x14ac:dyDescent="0.25">
      <c r="M164" s="96"/>
      <c r="U164" s="96"/>
      <c r="V164" s="96"/>
      <c r="W164" s="96"/>
      <c r="X164" s="96"/>
    </row>
    <row r="165" spans="13:24" s="2" customFormat="1" x14ac:dyDescent="0.25">
      <c r="M165" s="96"/>
      <c r="U165" s="96"/>
      <c r="V165" s="96"/>
      <c r="W165" s="96"/>
      <c r="X165" s="96"/>
    </row>
    <row r="166" spans="13:24" s="2" customFormat="1" x14ac:dyDescent="0.25">
      <c r="M166" s="96"/>
      <c r="U166" s="96"/>
      <c r="V166" s="96"/>
      <c r="W166" s="96"/>
      <c r="X166" s="96"/>
    </row>
    <row r="167" spans="13:24" s="2" customFormat="1" x14ac:dyDescent="0.25">
      <c r="M167" s="96"/>
      <c r="U167" s="96"/>
      <c r="V167" s="96"/>
      <c r="W167" s="96"/>
      <c r="X167" s="96"/>
    </row>
    <row r="168" spans="13:24" s="2" customFormat="1" x14ac:dyDescent="0.25">
      <c r="M168" s="96"/>
      <c r="U168" s="96"/>
      <c r="V168" s="96"/>
      <c r="W168" s="96"/>
      <c r="X168" s="96"/>
    </row>
    <row r="169" spans="13:24" s="2" customFormat="1" x14ac:dyDescent="0.25">
      <c r="M169" s="96"/>
      <c r="U169" s="96"/>
      <c r="V169" s="96"/>
      <c r="W169" s="96"/>
      <c r="X169" s="96"/>
    </row>
    <row r="170" spans="13:24" s="2" customFormat="1" x14ac:dyDescent="0.25">
      <c r="M170" s="96"/>
      <c r="U170" s="96"/>
      <c r="V170" s="96"/>
      <c r="W170" s="96"/>
      <c r="X170" s="96"/>
    </row>
    <row r="171" spans="13:24" s="2" customFormat="1" x14ac:dyDescent="0.25">
      <c r="M171" s="96"/>
      <c r="U171" s="96"/>
      <c r="V171" s="96"/>
      <c r="W171" s="96"/>
      <c r="X171" s="96"/>
    </row>
    <row r="172" spans="13:24" s="2" customFormat="1" x14ac:dyDescent="0.25">
      <c r="M172" s="96"/>
      <c r="U172" s="96"/>
      <c r="V172" s="96"/>
      <c r="W172" s="96"/>
      <c r="X172" s="96"/>
    </row>
    <row r="173" spans="13:24" s="2" customFormat="1" x14ac:dyDescent="0.25">
      <c r="M173" s="96"/>
      <c r="U173" s="96"/>
      <c r="V173" s="96"/>
      <c r="W173" s="96"/>
      <c r="X173" s="96"/>
    </row>
    <row r="174" spans="13:24" s="2" customFormat="1" x14ac:dyDescent="0.25">
      <c r="M174" s="96"/>
      <c r="U174" s="96"/>
      <c r="V174" s="96"/>
      <c r="W174" s="96"/>
      <c r="X174" s="96"/>
    </row>
    <row r="175" spans="13:24" s="2" customFormat="1" x14ac:dyDescent="0.25">
      <c r="M175" s="96"/>
      <c r="U175" s="96"/>
      <c r="V175" s="96"/>
      <c r="W175" s="96"/>
      <c r="X175" s="96"/>
    </row>
    <row r="176" spans="13:24" s="2" customFormat="1" x14ac:dyDescent="0.25">
      <c r="M176" s="96"/>
      <c r="U176" s="96"/>
      <c r="V176" s="96"/>
      <c r="W176" s="96"/>
      <c r="X176" s="96"/>
    </row>
    <row r="177" spans="13:24" s="2" customFormat="1" x14ac:dyDescent="0.25">
      <c r="M177" s="96"/>
      <c r="U177" s="96"/>
      <c r="V177" s="96"/>
      <c r="W177" s="96"/>
      <c r="X177" s="96"/>
    </row>
    <row r="178" spans="13:24" s="2" customFormat="1" x14ac:dyDescent="0.25">
      <c r="M178" s="96"/>
      <c r="U178" s="96"/>
      <c r="V178" s="96"/>
      <c r="W178" s="96"/>
      <c r="X178" s="96"/>
    </row>
    <row r="179" spans="13:24" s="2" customFormat="1" x14ac:dyDescent="0.25">
      <c r="M179" s="96"/>
      <c r="U179" s="96"/>
      <c r="V179" s="96"/>
      <c r="W179" s="96"/>
      <c r="X179" s="96"/>
    </row>
    <row r="180" spans="13:24" s="2" customFormat="1" x14ac:dyDescent="0.25">
      <c r="M180" s="96"/>
      <c r="U180" s="96"/>
      <c r="V180" s="96"/>
      <c r="W180" s="96"/>
      <c r="X180" s="96"/>
    </row>
    <row r="181" spans="13:24" s="2" customFormat="1" x14ac:dyDescent="0.25">
      <c r="M181" s="96"/>
      <c r="U181" s="96"/>
      <c r="V181" s="96"/>
      <c r="W181" s="96"/>
      <c r="X181" s="96"/>
    </row>
    <row r="182" spans="13:24" s="2" customFormat="1" x14ac:dyDescent="0.25">
      <c r="M182" s="96"/>
      <c r="U182" s="96"/>
      <c r="V182" s="96"/>
      <c r="W182" s="96"/>
      <c r="X182" s="96"/>
    </row>
    <row r="183" spans="13:24" s="2" customFormat="1" x14ac:dyDescent="0.25">
      <c r="M183" s="96"/>
      <c r="U183" s="96"/>
      <c r="V183" s="96"/>
      <c r="W183" s="96"/>
      <c r="X183" s="96"/>
    </row>
    <row r="184" spans="13:24" s="2" customFormat="1" x14ac:dyDescent="0.25">
      <c r="M184" s="96"/>
      <c r="U184" s="96"/>
      <c r="V184" s="96"/>
      <c r="W184" s="96"/>
      <c r="X184" s="96"/>
    </row>
    <row r="185" spans="13:24" s="2" customFormat="1" x14ac:dyDescent="0.25">
      <c r="M185" s="96"/>
      <c r="U185" s="96"/>
      <c r="V185" s="96"/>
      <c r="W185" s="96"/>
      <c r="X185" s="96"/>
    </row>
    <row r="186" spans="13:24" s="2" customFormat="1" x14ac:dyDescent="0.25">
      <c r="M186" s="96"/>
      <c r="U186" s="96"/>
      <c r="V186" s="96"/>
      <c r="W186" s="96"/>
      <c r="X186" s="96"/>
    </row>
    <row r="187" spans="13:24" s="2" customFormat="1" x14ac:dyDescent="0.25">
      <c r="M187" s="96"/>
      <c r="U187" s="96"/>
      <c r="V187" s="96"/>
      <c r="W187" s="96"/>
      <c r="X187" s="96"/>
    </row>
    <row r="188" spans="13:24" s="2" customFormat="1" x14ac:dyDescent="0.25">
      <c r="M188" s="96"/>
      <c r="U188" s="96"/>
      <c r="V188" s="96"/>
      <c r="W188" s="96"/>
      <c r="X188" s="96"/>
    </row>
    <row r="189" spans="13:24" s="2" customFormat="1" x14ac:dyDescent="0.25">
      <c r="M189" s="96"/>
      <c r="U189" s="96"/>
      <c r="V189" s="96"/>
      <c r="W189" s="96"/>
      <c r="X189" s="96"/>
    </row>
    <row r="190" spans="13:24" s="2" customFormat="1" x14ac:dyDescent="0.25">
      <c r="M190" s="96"/>
      <c r="U190" s="96"/>
      <c r="V190" s="96"/>
      <c r="W190" s="96"/>
      <c r="X190" s="96"/>
    </row>
    <row r="191" spans="13:24" s="2" customFormat="1" x14ac:dyDescent="0.25">
      <c r="M191" s="96"/>
      <c r="U191" s="96"/>
      <c r="V191" s="96"/>
      <c r="W191" s="96"/>
      <c r="X191" s="96"/>
    </row>
    <row r="192" spans="13:24" s="2" customFormat="1" x14ac:dyDescent="0.25">
      <c r="M192" s="96"/>
      <c r="U192" s="96"/>
      <c r="V192" s="96"/>
      <c r="W192" s="96"/>
      <c r="X192" s="96"/>
    </row>
    <row r="193" spans="13:24" s="2" customFormat="1" x14ac:dyDescent="0.25">
      <c r="M193" s="96"/>
      <c r="U193" s="96"/>
      <c r="V193" s="96"/>
      <c r="W193" s="96"/>
      <c r="X193" s="96"/>
    </row>
    <row r="194" spans="13:24" s="2" customFormat="1" x14ac:dyDescent="0.25">
      <c r="M194" s="96"/>
      <c r="U194" s="96"/>
      <c r="V194" s="96"/>
      <c r="W194" s="96"/>
      <c r="X194" s="96"/>
    </row>
    <row r="195" spans="13:24" s="2" customFormat="1" x14ac:dyDescent="0.25">
      <c r="M195" s="96"/>
      <c r="U195" s="96"/>
      <c r="V195" s="96"/>
      <c r="W195" s="96"/>
      <c r="X195" s="96"/>
    </row>
    <row r="196" spans="13:24" s="2" customFormat="1" x14ac:dyDescent="0.25">
      <c r="M196" s="96"/>
      <c r="U196" s="96"/>
      <c r="V196" s="96"/>
      <c r="W196" s="96"/>
      <c r="X196" s="96"/>
    </row>
    <row r="197" spans="13:24" s="2" customFormat="1" x14ac:dyDescent="0.25">
      <c r="M197" s="96"/>
      <c r="U197" s="96"/>
      <c r="V197" s="96"/>
      <c r="W197" s="96"/>
      <c r="X197" s="96"/>
    </row>
    <row r="198" spans="13:24" s="2" customFormat="1" x14ac:dyDescent="0.25">
      <c r="M198" s="96"/>
      <c r="U198" s="96"/>
      <c r="V198" s="96"/>
      <c r="W198" s="96"/>
      <c r="X198" s="96"/>
    </row>
    <row r="199" spans="13:24" s="2" customFormat="1" x14ac:dyDescent="0.25">
      <c r="M199" s="96"/>
      <c r="U199" s="96"/>
      <c r="V199" s="96"/>
      <c r="W199" s="96"/>
      <c r="X199" s="96"/>
    </row>
    <row r="200" spans="13:24" s="2" customFormat="1" x14ac:dyDescent="0.25">
      <c r="M200" s="96"/>
      <c r="U200" s="96"/>
      <c r="V200" s="96"/>
      <c r="W200" s="96"/>
      <c r="X200" s="96"/>
    </row>
    <row r="201" spans="13:24" s="2" customFormat="1" x14ac:dyDescent="0.25">
      <c r="M201" s="96"/>
      <c r="U201" s="96"/>
      <c r="V201" s="96"/>
      <c r="W201" s="96"/>
      <c r="X201" s="96"/>
    </row>
    <row r="202" spans="13:24" s="2" customFormat="1" x14ac:dyDescent="0.25">
      <c r="M202" s="96"/>
      <c r="U202" s="96"/>
      <c r="V202" s="96"/>
      <c r="W202" s="96"/>
      <c r="X202" s="96"/>
    </row>
    <row r="203" spans="13:24" s="2" customFormat="1" x14ac:dyDescent="0.25">
      <c r="M203" s="96"/>
      <c r="U203" s="96"/>
      <c r="V203" s="96"/>
      <c r="W203" s="96"/>
      <c r="X203" s="96"/>
    </row>
    <row r="204" spans="13:24" s="2" customFormat="1" x14ac:dyDescent="0.25">
      <c r="M204" s="96"/>
      <c r="U204" s="96"/>
      <c r="V204" s="96"/>
      <c r="W204" s="96"/>
      <c r="X204" s="96"/>
    </row>
    <row r="205" spans="13:24" s="2" customFormat="1" x14ac:dyDescent="0.25">
      <c r="M205" s="96"/>
      <c r="U205" s="96"/>
      <c r="V205" s="96"/>
      <c r="W205" s="96"/>
      <c r="X205" s="96"/>
    </row>
    <row r="206" spans="13:24" s="2" customFormat="1" x14ac:dyDescent="0.25">
      <c r="M206" s="96"/>
      <c r="U206" s="96"/>
      <c r="V206" s="96"/>
      <c r="W206" s="96"/>
      <c r="X206" s="96"/>
    </row>
    <row r="207" spans="13:24" s="2" customFormat="1" x14ac:dyDescent="0.25">
      <c r="M207" s="96"/>
      <c r="U207" s="96"/>
      <c r="V207" s="96"/>
      <c r="W207" s="96"/>
      <c r="X207" s="96"/>
    </row>
    <row r="208" spans="13:24" s="2" customFormat="1" x14ac:dyDescent="0.25">
      <c r="M208" s="96"/>
      <c r="U208" s="96"/>
      <c r="V208" s="96"/>
      <c r="W208" s="96"/>
      <c r="X208" s="96"/>
    </row>
    <row r="209" spans="13:24" s="2" customFormat="1" x14ac:dyDescent="0.25">
      <c r="M209" s="96"/>
      <c r="U209" s="96"/>
      <c r="V209" s="96"/>
      <c r="W209" s="96"/>
      <c r="X209" s="96"/>
    </row>
    <row r="210" spans="13:24" s="2" customFormat="1" x14ac:dyDescent="0.25">
      <c r="M210" s="96"/>
      <c r="U210" s="96"/>
      <c r="V210" s="96"/>
      <c r="W210" s="96"/>
      <c r="X210" s="96"/>
    </row>
    <row r="211" spans="13:24" s="2" customFormat="1" x14ac:dyDescent="0.25">
      <c r="M211" s="96"/>
      <c r="U211" s="96"/>
      <c r="V211" s="96"/>
      <c r="W211" s="96"/>
      <c r="X211" s="96"/>
    </row>
    <row r="212" spans="13:24" s="2" customFormat="1" x14ac:dyDescent="0.25">
      <c r="M212" s="96"/>
      <c r="U212" s="96"/>
      <c r="V212" s="96"/>
      <c r="W212" s="96"/>
      <c r="X212" s="96"/>
    </row>
    <row r="213" spans="13:24" s="2" customFormat="1" x14ac:dyDescent="0.25">
      <c r="M213" s="96"/>
      <c r="U213" s="96"/>
      <c r="V213" s="96"/>
      <c r="W213" s="96"/>
      <c r="X213" s="96"/>
    </row>
    <row r="214" spans="13:24" s="2" customFormat="1" x14ac:dyDescent="0.25">
      <c r="M214" s="96"/>
      <c r="U214" s="96"/>
      <c r="V214" s="96"/>
      <c r="W214" s="96"/>
      <c r="X214" s="96"/>
    </row>
    <row r="215" spans="13:24" s="2" customFormat="1" x14ac:dyDescent="0.25">
      <c r="M215" s="96"/>
      <c r="U215" s="96"/>
      <c r="V215" s="96"/>
      <c r="W215" s="96"/>
      <c r="X215" s="96"/>
    </row>
    <row r="216" spans="13:24" s="2" customFormat="1" x14ac:dyDescent="0.25">
      <c r="M216" s="96"/>
      <c r="U216" s="96"/>
      <c r="V216" s="96"/>
      <c r="W216" s="96"/>
      <c r="X216" s="96"/>
    </row>
    <row r="217" spans="13:24" s="2" customFormat="1" x14ac:dyDescent="0.25">
      <c r="M217" s="96"/>
      <c r="U217" s="96"/>
      <c r="V217" s="96"/>
      <c r="W217" s="96"/>
      <c r="X217" s="96"/>
    </row>
    <row r="218" spans="13:24" s="2" customFormat="1" x14ac:dyDescent="0.25">
      <c r="M218" s="96"/>
      <c r="U218" s="96"/>
      <c r="V218" s="96"/>
      <c r="W218" s="96"/>
      <c r="X218" s="96"/>
    </row>
    <row r="219" spans="13:24" s="2" customFormat="1" x14ac:dyDescent="0.25">
      <c r="M219" s="96"/>
      <c r="U219" s="96"/>
      <c r="V219" s="96"/>
      <c r="W219" s="96"/>
      <c r="X219" s="96"/>
    </row>
    <row r="220" spans="13:24" s="2" customFormat="1" x14ac:dyDescent="0.25">
      <c r="M220" s="96"/>
      <c r="U220" s="96"/>
      <c r="V220" s="96"/>
      <c r="W220" s="96"/>
      <c r="X220" s="96"/>
    </row>
    <row r="221" spans="13:24" s="2" customFormat="1" x14ac:dyDescent="0.25">
      <c r="M221" s="96"/>
      <c r="U221" s="96"/>
      <c r="V221" s="96"/>
      <c r="W221" s="96"/>
      <c r="X221" s="96"/>
    </row>
    <row r="222" spans="13:24" s="2" customFormat="1" x14ac:dyDescent="0.25">
      <c r="M222" s="96"/>
      <c r="U222" s="96"/>
      <c r="V222" s="96"/>
      <c r="W222" s="96"/>
      <c r="X222" s="96"/>
    </row>
    <row r="223" spans="13:24" s="2" customFormat="1" x14ac:dyDescent="0.25">
      <c r="M223" s="96"/>
      <c r="U223" s="96"/>
      <c r="V223" s="96"/>
      <c r="W223" s="96"/>
      <c r="X223" s="96"/>
    </row>
    <row r="224" spans="13:24" s="2" customFormat="1" x14ac:dyDescent="0.25">
      <c r="M224" s="96"/>
      <c r="U224" s="96"/>
      <c r="V224" s="96"/>
      <c r="W224" s="96"/>
      <c r="X224" s="96"/>
    </row>
    <row r="225" spans="13:24" s="2" customFormat="1" x14ac:dyDescent="0.25">
      <c r="M225" s="96"/>
      <c r="U225" s="96"/>
      <c r="V225" s="96"/>
      <c r="W225" s="96"/>
      <c r="X225" s="96"/>
    </row>
    <row r="226" spans="13:24" s="2" customFormat="1" x14ac:dyDescent="0.25">
      <c r="M226" s="96"/>
      <c r="U226" s="96"/>
      <c r="V226" s="96"/>
      <c r="W226" s="96"/>
      <c r="X226" s="96"/>
    </row>
    <row r="227" spans="13:24" s="2" customFormat="1" x14ac:dyDescent="0.25">
      <c r="M227" s="96"/>
      <c r="U227" s="96"/>
      <c r="V227" s="96"/>
      <c r="W227" s="96"/>
      <c r="X227" s="96"/>
    </row>
    <row r="228" spans="13:24" s="2" customFormat="1" x14ac:dyDescent="0.25">
      <c r="M228" s="96"/>
      <c r="U228" s="96"/>
      <c r="V228" s="96"/>
      <c r="W228" s="96"/>
      <c r="X228" s="96"/>
    </row>
    <row r="229" spans="13:24" s="2" customFormat="1" x14ac:dyDescent="0.25">
      <c r="M229" s="96"/>
      <c r="U229" s="96"/>
      <c r="V229" s="96"/>
      <c r="W229" s="96"/>
      <c r="X229" s="96"/>
    </row>
    <row r="230" spans="13:24" s="2" customFormat="1" x14ac:dyDescent="0.25">
      <c r="M230" s="96"/>
      <c r="U230" s="96"/>
      <c r="V230" s="96"/>
      <c r="W230" s="96"/>
      <c r="X230" s="96"/>
    </row>
    <row r="231" spans="13:24" s="2" customFormat="1" x14ac:dyDescent="0.25">
      <c r="M231" s="96"/>
      <c r="U231" s="96"/>
      <c r="V231" s="96"/>
      <c r="W231" s="96"/>
      <c r="X231" s="96"/>
    </row>
    <row r="232" spans="13:24" s="2" customFormat="1" x14ac:dyDescent="0.25">
      <c r="M232" s="96"/>
      <c r="U232" s="96"/>
      <c r="V232" s="96"/>
      <c r="W232" s="96"/>
      <c r="X232" s="96"/>
    </row>
    <row r="233" spans="13:24" s="2" customFormat="1" x14ac:dyDescent="0.25">
      <c r="M233" s="96"/>
      <c r="U233" s="96"/>
      <c r="V233" s="96"/>
      <c r="W233" s="96"/>
      <c r="X233" s="96"/>
    </row>
    <row r="234" spans="13:24" s="2" customFormat="1" x14ac:dyDescent="0.25">
      <c r="M234" s="96"/>
      <c r="U234" s="96"/>
      <c r="V234" s="96"/>
      <c r="W234" s="96"/>
      <c r="X234" s="96"/>
    </row>
    <row r="235" spans="13:24" s="2" customFormat="1" x14ac:dyDescent="0.25">
      <c r="M235" s="96"/>
      <c r="U235" s="96"/>
      <c r="V235" s="96"/>
      <c r="W235" s="96"/>
      <c r="X235" s="96"/>
    </row>
    <row r="236" spans="13:24" s="2" customFormat="1" x14ac:dyDescent="0.25">
      <c r="M236" s="96"/>
      <c r="U236" s="96"/>
      <c r="V236" s="96"/>
      <c r="W236" s="96"/>
      <c r="X236" s="96"/>
    </row>
    <row r="237" spans="13:24" s="2" customFormat="1" x14ac:dyDescent="0.25">
      <c r="M237" s="96"/>
      <c r="U237" s="96"/>
      <c r="V237" s="96"/>
      <c r="W237" s="96"/>
      <c r="X237" s="96"/>
    </row>
    <row r="238" spans="13:24" s="2" customFormat="1" x14ac:dyDescent="0.25">
      <c r="M238" s="96"/>
      <c r="U238" s="96"/>
      <c r="V238" s="96"/>
      <c r="W238" s="96"/>
      <c r="X238" s="96"/>
    </row>
    <row r="239" spans="13:24" s="2" customFormat="1" x14ac:dyDescent="0.25">
      <c r="M239" s="96"/>
      <c r="U239" s="96"/>
      <c r="V239" s="96"/>
      <c r="W239" s="96"/>
      <c r="X239" s="96"/>
    </row>
    <row r="240" spans="13:24" s="2" customFormat="1" x14ac:dyDescent="0.25">
      <c r="M240" s="96"/>
      <c r="U240" s="96"/>
      <c r="V240" s="96"/>
      <c r="W240" s="96"/>
      <c r="X240" s="96"/>
    </row>
    <row r="241" spans="13:24" s="2" customFormat="1" x14ac:dyDescent="0.25">
      <c r="M241" s="96"/>
      <c r="U241" s="96"/>
      <c r="V241" s="96"/>
      <c r="W241" s="96"/>
      <c r="X241" s="96"/>
    </row>
    <row r="242" spans="13:24" s="2" customFormat="1" x14ac:dyDescent="0.25">
      <c r="M242" s="96"/>
      <c r="U242" s="96"/>
      <c r="V242" s="96"/>
      <c r="W242" s="96"/>
      <c r="X242" s="96"/>
    </row>
    <row r="243" spans="13:24" s="2" customFormat="1" x14ac:dyDescent="0.25">
      <c r="M243" s="96"/>
      <c r="U243" s="96"/>
      <c r="V243" s="96"/>
      <c r="W243" s="96"/>
      <c r="X243" s="96"/>
    </row>
    <row r="244" spans="13:24" s="2" customFormat="1" x14ac:dyDescent="0.25">
      <c r="M244" s="96"/>
      <c r="U244" s="96"/>
      <c r="V244" s="96"/>
      <c r="W244" s="96"/>
      <c r="X244" s="96"/>
    </row>
    <row r="245" spans="13:24" s="2" customFormat="1" x14ac:dyDescent="0.25">
      <c r="M245" s="96"/>
      <c r="U245" s="96"/>
      <c r="V245" s="96"/>
      <c r="W245" s="96"/>
      <c r="X245" s="96"/>
    </row>
    <row r="246" spans="13:24" s="2" customFormat="1" x14ac:dyDescent="0.25">
      <c r="M246" s="96"/>
      <c r="U246" s="96"/>
      <c r="V246" s="96"/>
      <c r="W246" s="96"/>
      <c r="X246" s="96"/>
    </row>
    <row r="247" spans="13:24" s="2" customFormat="1" x14ac:dyDescent="0.25">
      <c r="M247" s="96"/>
      <c r="U247" s="96"/>
      <c r="V247" s="96"/>
      <c r="W247" s="96"/>
      <c r="X247" s="96"/>
    </row>
    <row r="248" spans="13:24" s="2" customFormat="1" x14ac:dyDescent="0.25">
      <c r="M248" s="96"/>
      <c r="U248" s="96"/>
      <c r="V248" s="96"/>
      <c r="W248" s="96"/>
      <c r="X248" s="96"/>
    </row>
    <row r="249" spans="13:24" s="2" customFormat="1" x14ac:dyDescent="0.25">
      <c r="M249" s="96"/>
      <c r="U249" s="96"/>
      <c r="V249" s="96"/>
      <c r="W249" s="96"/>
      <c r="X249" s="96"/>
    </row>
    <row r="250" spans="13:24" s="2" customFormat="1" x14ac:dyDescent="0.25">
      <c r="M250" s="96"/>
      <c r="U250" s="96"/>
      <c r="V250" s="96"/>
      <c r="W250" s="96"/>
      <c r="X250" s="96"/>
    </row>
    <row r="251" spans="13:24" s="2" customFormat="1" x14ac:dyDescent="0.25">
      <c r="M251" s="96"/>
      <c r="U251" s="96"/>
      <c r="V251" s="96"/>
      <c r="W251" s="96"/>
      <c r="X251" s="96"/>
    </row>
    <row r="252" spans="13:24" s="2" customFormat="1" x14ac:dyDescent="0.25">
      <c r="M252" s="96"/>
      <c r="U252" s="96"/>
      <c r="V252" s="96"/>
      <c r="W252" s="96"/>
      <c r="X252" s="96"/>
    </row>
    <row r="253" spans="13:24" s="2" customFormat="1" x14ac:dyDescent="0.25">
      <c r="M253" s="96"/>
      <c r="U253" s="96"/>
      <c r="V253" s="96"/>
      <c r="W253" s="96"/>
      <c r="X253" s="96"/>
    </row>
    <row r="254" spans="13:24" s="2" customFormat="1" x14ac:dyDescent="0.25">
      <c r="M254" s="96"/>
      <c r="U254" s="96"/>
      <c r="V254" s="96"/>
      <c r="W254" s="96"/>
      <c r="X254" s="96"/>
    </row>
    <row r="255" spans="13:24" s="2" customFormat="1" x14ac:dyDescent="0.25">
      <c r="M255" s="96"/>
      <c r="U255" s="96"/>
      <c r="V255" s="96"/>
      <c r="W255" s="96"/>
      <c r="X255" s="96"/>
    </row>
    <row r="256" spans="13:24" s="2" customFormat="1" x14ac:dyDescent="0.25">
      <c r="M256" s="96"/>
      <c r="U256" s="96"/>
      <c r="V256" s="96"/>
      <c r="W256" s="96"/>
      <c r="X256" s="96"/>
    </row>
    <row r="257" spans="13:24" s="2" customFormat="1" x14ac:dyDescent="0.25">
      <c r="M257" s="96"/>
      <c r="U257" s="96"/>
      <c r="V257" s="96"/>
      <c r="W257" s="96"/>
      <c r="X257" s="96"/>
    </row>
    <row r="258" spans="13:24" s="2" customFormat="1" x14ac:dyDescent="0.25">
      <c r="M258" s="96"/>
      <c r="U258" s="96"/>
      <c r="V258" s="96"/>
      <c r="W258" s="96"/>
      <c r="X258" s="96"/>
    </row>
    <row r="259" spans="13:24" s="2" customFormat="1" x14ac:dyDescent="0.25">
      <c r="M259" s="96"/>
      <c r="U259" s="96"/>
      <c r="V259" s="96"/>
      <c r="W259" s="96"/>
      <c r="X259" s="96"/>
    </row>
    <row r="260" spans="13:24" s="2" customFormat="1" x14ac:dyDescent="0.25">
      <c r="M260" s="96"/>
      <c r="U260" s="96"/>
      <c r="V260" s="96"/>
      <c r="W260" s="96"/>
      <c r="X260" s="96"/>
    </row>
    <row r="261" spans="13:24" s="2" customFormat="1" x14ac:dyDescent="0.25">
      <c r="M261" s="96"/>
      <c r="U261" s="96"/>
      <c r="V261" s="96"/>
      <c r="W261" s="96"/>
      <c r="X261" s="96"/>
    </row>
    <row r="262" spans="13:24" s="2" customFormat="1" x14ac:dyDescent="0.25">
      <c r="M262" s="96"/>
      <c r="U262" s="96"/>
      <c r="V262" s="96"/>
      <c r="W262" s="96"/>
      <c r="X262" s="96"/>
    </row>
    <row r="263" spans="13:24" s="2" customFormat="1" x14ac:dyDescent="0.25">
      <c r="M263" s="96"/>
      <c r="U263" s="96"/>
      <c r="V263" s="96"/>
      <c r="W263" s="96"/>
      <c r="X263" s="96"/>
    </row>
    <row r="264" spans="13:24" s="2" customFormat="1" x14ac:dyDescent="0.25">
      <c r="M264" s="96"/>
      <c r="U264" s="96"/>
      <c r="V264" s="96"/>
      <c r="W264" s="96"/>
      <c r="X264" s="96"/>
    </row>
    <row r="265" spans="13:24" s="2" customFormat="1" x14ac:dyDescent="0.25">
      <c r="M265" s="96"/>
      <c r="U265" s="96"/>
      <c r="V265" s="96"/>
      <c r="W265" s="96"/>
      <c r="X265" s="96"/>
    </row>
    <row r="266" spans="13:24" s="2" customFormat="1" x14ac:dyDescent="0.25">
      <c r="M266" s="96"/>
      <c r="U266" s="96"/>
      <c r="V266" s="96"/>
      <c r="W266" s="96"/>
      <c r="X266" s="96"/>
    </row>
    <row r="267" spans="13:24" s="2" customFormat="1" x14ac:dyDescent="0.25">
      <c r="M267" s="96"/>
      <c r="U267" s="96"/>
      <c r="V267" s="96"/>
      <c r="W267" s="96"/>
      <c r="X267" s="96"/>
    </row>
    <row r="268" spans="13:24" s="2" customFormat="1" x14ac:dyDescent="0.25">
      <c r="M268" s="96"/>
      <c r="U268" s="96"/>
      <c r="V268" s="96"/>
      <c r="W268" s="96"/>
      <c r="X268" s="96"/>
    </row>
    <row r="269" spans="13:24" s="2" customFormat="1" x14ac:dyDescent="0.25">
      <c r="M269" s="96"/>
      <c r="U269" s="96"/>
      <c r="V269" s="96"/>
      <c r="W269" s="96"/>
      <c r="X269" s="96"/>
    </row>
    <row r="270" spans="13:24" s="2" customFormat="1" x14ac:dyDescent="0.25">
      <c r="M270" s="96"/>
      <c r="U270" s="96"/>
      <c r="V270" s="96"/>
      <c r="W270" s="96"/>
      <c r="X270" s="96"/>
    </row>
    <row r="271" spans="13:24" s="2" customFormat="1" x14ac:dyDescent="0.25">
      <c r="M271" s="96"/>
      <c r="U271" s="96"/>
      <c r="V271" s="96"/>
      <c r="W271" s="96"/>
      <c r="X271" s="96"/>
    </row>
    <row r="272" spans="13:24" s="2" customFormat="1" x14ac:dyDescent="0.25">
      <c r="M272" s="96"/>
      <c r="U272" s="96"/>
      <c r="V272" s="96"/>
      <c r="W272" s="96"/>
      <c r="X272" s="96"/>
    </row>
    <row r="273" spans="13:24" s="2" customFormat="1" x14ac:dyDescent="0.25">
      <c r="M273" s="96"/>
      <c r="U273" s="96"/>
      <c r="V273" s="96"/>
      <c r="W273" s="96"/>
      <c r="X273" s="96"/>
    </row>
    <row r="274" spans="13:24" s="2" customFormat="1" x14ac:dyDescent="0.25">
      <c r="M274" s="96"/>
      <c r="U274" s="96"/>
      <c r="V274" s="96"/>
      <c r="W274" s="96"/>
      <c r="X274" s="96"/>
    </row>
    <row r="275" spans="13:24" s="2" customFormat="1" x14ac:dyDescent="0.25">
      <c r="M275" s="96"/>
      <c r="U275" s="96"/>
      <c r="V275" s="96"/>
      <c r="W275" s="96"/>
      <c r="X275" s="96"/>
    </row>
    <row r="276" spans="13:24" s="2" customFormat="1" x14ac:dyDescent="0.25">
      <c r="M276" s="96"/>
      <c r="U276" s="96"/>
      <c r="V276" s="96"/>
      <c r="W276" s="96"/>
      <c r="X276" s="96"/>
    </row>
    <row r="277" spans="13:24" s="2" customFormat="1" x14ac:dyDescent="0.25">
      <c r="M277" s="96"/>
      <c r="U277" s="96"/>
      <c r="V277" s="96"/>
      <c r="W277" s="96"/>
      <c r="X277" s="96"/>
    </row>
    <row r="278" spans="13:24" s="2" customFormat="1" x14ac:dyDescent="0.25">
      <c r="M278" s="96"/>
      <c r="U278" s="96"/>
      <c r="V278" s="96"/>
      <c r="W278" s="96"/>
      <c r="X278" s="96"/>
    </row>
    <row r="279" spans="13:24" s="2" customFormat="1" x14ac:dyDescent="0.25">
      <c r="M279" s="96"/>
      <c r="U279" s="96"/>
      <c r="V279" s="96"/>
      <c r="W279" s="96"/>
      <c r="X279" s="96"/>
    </row>
    <row r="280" spans="13:24" s="2" customFormat="1" x14ac:dyDescent="0.25">
      <c r="M280" s="96"/>
      <c r="U280" s="96"/>
      <c r="V280" s="96"/>
      <c r="W280" s="96"/>
      <c r="X280" s="96"/>
    </row>
    <row r="281" spans="13:24" s="2" customFormat="1" x14ac:dyDescent="0.25">
      <c r="M281" s="96"/>
      <c r="U281" s="96"/>
      <c r="V281" s="96"/>
      <c r="W281" s="96"/>
      <c r="X281" s="96"/>
    </row>
    <row r="282" spans="13:24" s="2" customFormat="1" x14ac:dyDescent="0.25">
      <c r="M282" s="96"/>
      <c r="U282" s="96"/>
      <c r="V282" s="96"/>
      <c r="W282" s="96"/>
      <c r="X282" s="96"/>
    </row>
    <row r="283" spans="13:24" s="2" customFormat="1" x14ac:dyDescent="0.25">
      <c r="M283" s="96"/>
      <c r="U283" s="96"/>
      <c r="V283" s="96"/>
      <c r="W283" s="96"/>
      <c r="X283" s="96"/>
    </row>
    <row r="284" spans="13:24" s="2" customFormat="1" x14ac:dyDescent="0.25">
      <c r="M284" s="96"/>
      <c r="U284" s="96"/>
      <c r="V284" s="96"/>
      <c r="W284" s="96"/>
      <c r="X284" s="96"/>
    </row>
    <row r="285" spans="13:24" s="2" customFormat="1" x14ac:dyDescent="0.25">
      <c r="M285" s="96"/>
      <c r="U285" s="96"/>
      <c r="V285" s="96"/>
      <c r="W285" s="96"/>
      <c r="X285" s="96"/>
    </row>
    <row r="286" spans="13:24" s="2" customFormat="1" x14ac:dyDescent="0.25">
      <c r="M286" s="96"/>
      <c r="U286" s="96"/>
      <c r="V286" s="96"/>
      <c r="W286" s="96"/>
      <c r="X286" s="96"/>
    </row>
    <row r="287" spans="13:24" s="2" customFormat="1" x14ac:dyDescent="0.25">
      <c r="M287" s="96"/>
      <c r="U287" s="96"/>
      <c r="V287" s="96"/>
      <c r="W287" s="96"/>
      <c r="X287" s="96"/>
    </row>
    <row r="288" spans="13:24" s="2" customFormat="1" x14ac:dyDescent="0.25">
      <c r="M288" s="96"/>
      <c r="U288" s="96"/>
      <c r="V288" s="96"/>
      <c r="W288" s="96"/>
      <c r="X288" s="96"/>
    </row>
    <row r="289" spans="13:24" s="2" customFormat="1" x14ac:dyDescent="0.25">
      <c r="M289" s="96"/>
      <c r="U289" s="96"/>
      <c r="V289" s="96"/>
      <c r="W289" s="96"/>
      <c r="X289" s="96"/>
    </row>
    <row r="290" spans="13:24" s="2" customFormat="1" x14ac:dyDescent="0.25">
      <c r="M290" s="96"/>
      <c r="U290" s="96"/>
      <c r="V290" s="96"/>
      <c r="W290" s="96"/>
      <c r="X290" s="96"/>
    </row>
    <row r="291" spans="13:24" s="2" customFormat="1" x14ac:dyDescent="0.25">
      <c r="M291" s="96"/>
      <c r="U291" s="96"/>
      <c r="V291" s="96"/>
      <c r="W291" s="96"/>
      <c r="X291" s="96"/>
    </row>
    <row r="292" spans="13:24" s="2" customFormat="1" x14ac:dyDescent="0.25">
      <c r="M292" s="96"/>
      <c r="U292" s="96"/>
      <c r="V292" s="96"/>
      <c r="W292" s="96"/>
      <c r="X292" s="96"/>
    </row>
    <row r="293" spans="13:24" s="2" customFormat="1" x14ac:dyDescent="0.25">
      <c r="M293" s="96"/>
      <c r="U293" s="96"/>
      <c r="V293" s="96"/>
      <c r="W293" s="96"/>
      <c r="X293" s="96"/>
    </row>
    <row r="294" spans="13:24" s="2" customFormat="1" x14ac:dyDescent="0.25">
      <c r="M294" s="96"/>
      <c r="U294" s="96"/>
      <c r="V294" s="96"/>
      <c r="W294" s="96"/>
      <c r="X294" s="96"/>
    </row>
    <row r="295" spans="13:24" s="2" customFormat="1" x14ac:dyDescent="0.25">
      <c r="M295" s="96"/>
      <c r="U295" s="96"/>
      <c r="V295" s="96"/>
      <c r="W295" s="96"/>
      <c r="X295" s="96"/>
    </row>
    <row r="296" spans="13:24" s="2" customFormat="1" x14ac:dyDescent="0.25">
      <c r="M296" s="96"/>
      <c r="U296" s="96"/>
      <c r="V296" s="96"/>
      <c r="W296" s="96"/>
      <c r="X296" s="96"/>
    </row>
    <row r="297" spans="13:24" s="2" customFormat="1" x14ac:dyDescent="0.25">
      <c r="M297" s="96"/>
      <c r="U297" s="96"/>
      <c r="V297" s="96"/>
      <c r="W297" s="96"/>
      <c r="X297" s="96"/>
    </row>
    <row r="298" spans="13:24" s="2" customFormat="1" x14ac:dyDescent="0.25">
      <c r="M298" s="96"/>
      <c r="U298" s="96"/>
      <c r="V298" s="96"/>
      <c r="W298" s="96"/>
      <c r="X298" s="96"/>
    </row>
    <row r="299" spans="13:24" s="2" customFormat="1" x14ac:dyDescent="0.25">
      <c r="M299" s="96"/>
      <c r="U299" s="96"/>
      <c r="V299" s="96"/>
      <c r="W299" s="96"/>
      <c r="X299" s="96"/>
    </row>
    <row r="300" spans="13:24" s="2" customFormat="1" x14ac:dyDescent="0.25">
      <c r="M300" s="96"/>
      <c r="U300" s="96"/>
      <c r="V300" s="96"/>
      <c r="W300" s="96"/>
      <c r="X300" s="96"/>
    </row>
    <row r="301" spans="13:24" s="2" customFormat="1" x14ac:dyDescent="0.25">
      <c r="M301" s="96"/>
      <c r="U301" s="96"/>
      <c r="V301" s="96"/>
      <c r="W301" s="96"/>
      <c r="X301" s="96"/>
    </row>
    <row r="302" spans="13:24" s="2" customFormat="1" x14ac:dyDescent="0.25">
      <c r="M302" s="96"/>
      <c r="U302" s="96"/>
      <c r="V302" s="96"/>
      <c r="W302" s="96"/>
      <c r="X302" s="96"/>
    </row>
    <row r="303" spans="13:24" s="2" customFormat="1" x14ac:dyDescent="0.25">
      <c r="M303" s="96"/>
      <c r="U303" s="96"/>
      <c r="V303" s="96"/>
      <c r="W303" s="96"/>
      <c r="X303" s="96"/>
    </row>
    <row r="304" spans="13:24" s="2" customFormat="1" x14ac:dyDescent="0.25">
      <c r="M304" s="96"/>
      <c r="U304" s="96"/>
      <c r="V304" s="96"/>
      <c r="W304" s="96"/>
      <c r="X304" s="96"/>
    </row>
  </sheetData>
  <mergeCells count="34">
    <mergeCell ref="Y6:Y10"/>
    <mergeCell ref="J7:J10"/>
    <mergeCell ref="K7:L7"/>
    <mergeCell ref="M7:M10"/>
    <mergeCell ref="N7:O7"/>
    <mergeCell ref="K8:K10"/>
    <mergeCell ref="L8:L10"/>
    <mergeCell ref="N8:N10"/>
    <mergeCell ref="M6:O6"/>
    <mergeCell ref="O8:O10"/>
    <mergeCell ref="V6:V10"/>
    <mergeCell ref="Q6:Q10"/>
    <mergeCell ref="I6:I10"/>
    <mergeCell ref="J6:L6"/>
    <mergeCell ref="T6:T10"/>
    <mergeCell ref="U6:U10"/>
    <mergeCell ref="H6:H10"/>
    <mergeCell ref="R6:R10"/>
    <mergeCell ref="A1:Y1"/>
    <mergeCell ref="A2:Y2"/>
    <mergeCell ref="A3:Y3"/>
    <mergeCell ref="A4:Y4"/>
    <mergeCell ref="P6:P10"/>
    <mergeCell ref="A6:A10"/>
    <mergeCell ref="B6:B10"/>
    <mergeCell ref="C6:C10"/>
    <mergeCell ref="D6:D10"/>
    <mergeCell ref="E6:E10"/>
    <mergeCell ref="F6:F10"/>
    <mergeCell ref="G6:G10"/>
    <mergeCell ref="W8:W10"/>
    <mergeCell ref="X8:X10"/>
    <mergeCell ref="S6:S10"/>
    <mergeCell ref="W6:X7"/>
  </mergeCells>
  <printOptions horizontalCentered="1"/>
  <pageMargins left="0.47244094488188981" right="0.35433070866141736" top="0.51181102362204722" bottom="0.59055118110236227" header="0.43307086614173229" footer="0.19685039370078741"/>
  <pageSetup paperSize="9" scale="63" fitToHeight="0" orientation="landscape" useFirstPageNumber="1" r:id="rId1"/>
  <headerFooter differentFirst="1"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F333"/>
  <sheetViews>
    <sheetView tabSelected="1" topLeftCell="A6" zoomScale="60" zoomScaleNormal="60" workbookViewId="0">
      <pane xSplit="2" ySplit="7" topLeftCell="C13" activePane="bottomRight" state="frozen"/>
      <selection activeCell="A6" sqref="A6"/>
      <selection pane="topRight" activeCell="C6" sqref="C6"/>
      <selection pane="bottomLeft" activeCell="A13" sqref="A13"/>
      <selection pane="bottomRight" activeCell="L6" sqref="L6:L12"/>
    </sheetView>
  </sheetViews>
  <sheetFormatPr defaultRowHeight="18.75" x14ac:dyDescent="0.25"/>
  <cols>
    <col min="1" max="1" width="7.85546875" style="4" customWidth="1"/>
    <col min="2" max="2" width="36.7109375" style="5" customWidth="1"/>
    <col min="3" max="3" width="18.42578125" style="5" customWidth="1"/>
    <col min="4" max="4" width="13.85546875" style="5" hidden="1" customWidth="1"/>
    <col min="5" max="5" width="23.42578125" style="5" hidden="1" customWidth="1"/>
    <col min="6" max="7" width="14.85546875" style="6" hidden="1" customWidth="1"/>
    <col min="8" max="8" width="17.7109375" style="6" hidden="1" customWidth="1"/>
    <col min="9" max="9" width="9.85546875" style="6" hidden="1" customWidth="1"/>
    <col min="10" max="11" width="17.7109375" style="6" hidden="1" customWidth="1"/>
    <col min="12" max="12" width="24.28515625" style="6" customWidth="1"/>
    <col min="13" max="13" width="25.5703125" style="6" customWidth="1"/>
    <col min="14" max="14" width="16.28515625" style="7" customWidth="1"/>
    <col min="15" max="15" width="14.42578125" style="7" hidden="1" customWidth="1"/>
    <col min="16" max="16" width="12.5703125" style="7" hidden="1" customWidth="1"/>
    <col min="17" max="17" width="14.5703125" style="7" hidden="1" customWidth="1"/>
    <col min="18" max="18" width="16.5703125" style="7" hidden="1" customWidth="1"/>
    <col min="19" max="20" width="15.7109375" style="7" hidden="1" customWidth="1"/>
    <col min="21" max="21" width="22.28515625" style="7" customWidth="1"/>
    <col min="22" max="22" width="13.5703125" style="7" customWidth="1"/>
    <col min="23" max="23" width="14" style="7" customWidth="1"/>
    <col min="24" max="24" width="14.7109375" style="7" customWidth="1"/>
    <col min="25" max="26" width="14.7109375" style="7" hidden="1" customWidth="1"/>
    <col min="27" max="27" width="10.42578125" style="7" hidden="1" customWidth="1"/>
    <col min="28" max="29" width="18.85546875" style="7" customWidth="1"/>
    <col min="30" max="31" width="18.85546875" style="7" hidden="1" customWidth="1"/>
    <col min="32" max="32" width="15.42578125" style="1" customWidth="1"/>
    <col min="33" max="16384" width="9.140625" style="1"/>
  </cols>
  <sheetData>
    <row r="1" spans="1:32" s="8" customFormat="1" ht="20.25" hidden="1" x14ac:dyDescent="0.25">
      <c r="A1" s="134" t="s">
        <v>136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</row>
    <row r="2" spans="1:32" s="9" customFormat="1" ht="59.25" customHeight="1" x14ac:dyDescent="0.25">
      <c r="A2" s="135" t="s">
        <v>162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</row>
    <row r="3" spans="1:32" s="2" customFormat="1" ht="34.5" hidden="1" customHeight="1" x14ac:dyDescent="0.25">
      <c r="A3" s="125" t="s">
        <v>126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</row>
    <row r="4" spans="1:32" s="2" customFormat="1" ht="24" customHeight="1" x14ac:dyDescent="0.25">
      <c r="A4" s="125" t="s">
        <v>157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</row>
    <row r="5" spans="1:32" s="2" customFormat="1" ht="20.25" x14ac:dyDescent="0.25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33" t="s">
        <v>23</v>
      </c>
      <c r="AC5" s="133"/>
      <c r="AD5" s="133"/>
      <c r="AE5" s="133"/>
      <c r="AF5" s="133"/>
    </row>
    <row r="6" spans="1:32" s="11" customFormat="1" ht="51.75" customHeight="1" x14ac:dyDescent="0.25">
      <c r="A6" s="122" t="s">
        <v>24</v>
      </c>
      <c r="B6" s="122" t="s">
        <v>25</v>
      </c>
      <c r="C6" s="122" t="s">
        <v>26</v>
      </c>
      <c r="D6" s="122" t="s">
        <v>1</v>
      </c>
      <c r="E6" s="122" t="s">
        <v>48</v>
      </c>
      <c r="F6" s="122" t="s">
        <v>27</v>
      </c>
      <c r="G6" s="126" t="s">
        <v>140</v>
      </c>
      <c r="H6" s="126" t="s">
        <v>134</v>
      </c>
      <c r="I6" s="122" t="s">
        <v>12</v>
      </c>
      <c r="J6" s="122" t="s">
        <v>28</v>
      </c>
      <c r="K6" s="126" t="s">
        <v>29</v>
      </c>
      <c r="L6" s="126" t="s">
        <v>106</v>
      </c>
      <c r="M6" s="136" t="s">
        <v>104</v>
      </c>
      <c r="N6" s="137"/>
      <c r="O6" s="137"/>
      <c r="P6" s="137"/>
      <c r="Q6" s="137"/>
      <c r="R6" s="137"/>
      <c r="S6" s="137"/>
      <c r="T6" s="138"/>
      <c r="U6" s="136" t="s">
        <v>123</v>
      </c>
      <c r="V6" s="137"/>
      <c r="W6" s="137"/>
      <c r="X6" s="138"/>
      <c r="Y6" s="126" t="s">
        <v>101</v>
      </c>
      <c r="Z6" s="126" t="s">
        <v>102</v>
      </c>
      <c r="AA6" s="126" t="s">
        <v>103</v>
      </c>
      <c r="AB6" s="126" t="s">
        <v>138</v>
      </c>
      <c r="AC6" s="126" t="s">
        <v>160</v>
      </c>
      <c r="AD6" s="129" t="s">
        <v>146</v>
      </c>
      <c r="AE6" s="130"/>
      <c r="AF6" s="126" t="s">
        <v>2</v>
      </c>
    </row>
    <row r="7" spans="1:32" s="11" customFormat="1" ht="33.75" customHeight="1" x14ac:dyDescent="0.25">
      <c r="A7" s="122"/>
      <c r="B7" s="122"/>
      <c r="C7" s="122"/>
      <c r="D7" s="122"/>
      <c r="E7" s="122"/>
      <c r="F7" s="122"/>
      <c r="G7" s="127"/>
      <c r="H7" s="127"/>
      <c r="I7" s="122"/>
      <c r="J7" s="122"/>
      <c r="K7" s="127"/>
      <c r="L7" s="127"/>
      <c r="M7" s="122" t="s">
        <v>30</v>
      </c>
      <c r="N7" s="136" t="s">
        <v>31</v>
      </c>
      <c r="O7" s="137"/>
      <c r="P7" s="137"/>
      <c r="Q7" s="137"/>
      <c r="R7" s="137"/>
      <c r="S7" s="137"/>
      <c r="T7" s="138"/>
      <c r="U7" s="126" t="s">
        <v>4</v>
      </c>
      <c r="V7" s="139" t="s">
        <v>60</v>
      </c>
      <c r="W7" s="140"/>
      <c r="X7" s="141"/>
      <c r="Y7" s="127"/>
      <c r="Z7" s="127"/>
      <c r="AA7" s="127"/>
      <c r="AB7" s="127"/>
      <c r="AC7" s="127"/>
      <c r="AD7" s="131"/>
      <c r="AE7" s="132"/>
      <c r="AF7" s="127"/>
    </row>
    <row r="8" spans="1:32" s="11" customFormat="1" ht="23.25" customHeight="1" x14ac:dyDescent="0.25">
      <c r="A8" s="122"/>
      <c r="B8" s="122"/>
      <c r="C8" s="122"/>
      <c r="D8" s="122"/>
      <c r="E8" s="122"/>
      <c r="F8" s="122"/>
      <c r="G8" s="127"/>
      <c r="H8" s="127"/>
      <c r="I8" s="122"/>
      <c r="J8" s="122"/>
      <c r="K8" s="127"/>
      <c r="L8" s="127"/>
      <c r="M8" s="122"/>
      <c r="N8" s="122" t="s">
        <v>4</v>
      </c>
      <c r="O8" s="142" t="s">
        <v>6</v>
      </c>
      <c r="P8" s="143"/>
      <c r="Q8" s="143"/>
      <c r="R8" s="143"/>
      <c r="S8" s="143"/>
      <c r="T8" s="144"/>
      <c r="U8" s="127"/>
      <c r="V8" s="136" t="s">
        <v>13</v>
      </c>
      <c r="W8" s="138"/>
      <c r="X8" s="126" t="s">
        <v>124</v>
      </c>
      <c r="Y8" s="127"/>
      <c r="Z8" s="127"/>
      <c r="AA8" s="127"/>
      <c r="AB8" s="127"/>
      <c r="AC8" s="127"/>
      <c r="AD8" s="131"/>
      <c r="AE8" s="132"/>
      <c r="AF8" s="127"/>
    </row>
    <row r="9" spans="1:32" s="11" customFormat="1" ht="35.25" customHeight="1" x14ac:dyDescent="0.25">
      <c r="A9" s="122"/>
      <c r="B9" s="122"/>
      <c r="C9" s="122"/>
      <c r="D9" s="122"/>
      <c r="E9" s="122"/>
      <c r="F9" s="122"/>
      <c r="G9" s="127"/>
      <c r="H9" s="127"/>
      <c r="I9" s="122"/>
      <c r="J9" s="122"/>
      <c r="K9" s="127"/>
      <c r="L9" s="127"/>
      <c r="M9" s="122"/>
      <c r="N9" s="122"/>
      <c r="O9" s="122" t="s">
        <v>32</v>
      </c>
      <c r="P9" s="122"/>
      <c r="Q9" s="136" t="s">
        <v>14</v>
      </c>
      <c r="R9" s="137"/>
      <c r="S9" s="137"/>
      <c r="T9" s="138"/>
      <c r="U9" s="127"/>
      <c r="V9" s="126" t="s">
        <v>5</v>
      </c>
      <c r="W9" s="126" t="s">
        <v>52</v>
      </c>
      <c r="X9" s="127"/>
      <c r="Y9" s="127"/>
      <c r="Z9" s="127"/>
      <c r="AA9" s="127"/>
      <c r="AB9" s="127"/>
      <c r="AC9" s="127"/>
      <c r="AD9" s="127" t="s">
        <v>147</v>
      </c>
      <c r="AE9" s="127" t="s">
        <v>145</v>
      </c>
      <c r="AF9" s="127"/>
    </row>
    <row r="10" spans="1:32" s="11" customFormat="1" ht="33" customHeight="1" x14ac:dyDescent="0.25">
      <c r="A10" s="122"/>
      <c r="B10" s="122"/>
      <c r="C10" s="122"/>
      <c r="D10" s="122"/>
      <c r="E10" s="122"/>
      <c r="F10" s="122"/>
      <c r="G10" s="127"/>
      <c r="H10" s="127"/>
      <c r="I10" s="122"/>
      <c r="J10" s="122"/>
      <c r="K10" s="127"/>
      <c r="L10" s="127"/>
      <c r="M10" s="122"/>
      <c r="N10" s="122"/>
      <c r="O10" s="122" t="s">
        <v>5</v>
      </c>
      <c r="P10" s="122" t="s">
        <v>17</v>
      </c>
      <c r="Q10" s="122" t="s">
        <v>51</v>
      </c>
      <c r="R10" s="136" t="s">
        <v>16</v>
      </c>
      <c r="S10" s="137"/>
      <c r="T10" s="138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</row>
    <row r="11" spans="1:32" s="11" customFormat="1" ht="32.25" customHeight="1" x14ac:dyDescent="0.25">
      <c r="A11" s="122"/>
      <c r="B11" s="122"/>
      <c r="C11" s="122"/>
      <c r="D11" s="122"/>
      <c r="E11" s="122"/>
      <c r="F11" s="122"/>
      <c r="G11" s="127"/>
      <c r="H11" s="127"/>
      <c r="I11" s="122"/>
      <c r="J11" s="122"/>
      <c r="K11" s="127"/>
      <c r="L11" s="127"/>
      <c r="M11" s="122"/>
      <c r="N11" s="122"/>
      <c r="O11" s="122"/>
      <c r="P11" s="122"/>
      <c r="Q11" s="122"/>
      <c r="R11" s="122" t="s">
        <v>5</v>
      </c>
      <c r="S11" s="145" t="s">
        <v>15</v>
      </c>
      <c r="T11" s="145"/>
      <c r="U11" s="127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</row>
    <row r="12" spans="1:32" s="11" customFormat="1" ht="55.5" customHeight="1" x14ac:dyDescent="0.25">
      <c r="A12" s="122"/>
      <c r="B12" s="122"/>
      <c r="C12" s="122"/>
      <c r="D12" s="122"/>
      <c r="E12" s="122"/>
      <c r="F12" s="122"/>
      <c r="G12" s="128"/>
      <c r="H12" s="128"/>
      <c r="I12" s="122"/>
      <c r="J12" s="122"/>
      <c r="K12" s="128"/>
      <c r="L12" s="128"/>
      <c r="M12" s="122"/>
      <c r="N12" s="122"/>
      <c r="O12" s="122"/>
      <c r="P12" s="122"/>
      <c r="Q12" s="122"/>
      <c r="R12" s="122"/>
      <c r="S12" s="3" t="s">
        <v>18</v>
      </c>
      <c r="T12" s="3" t="s">
        <v>19</v>
      </c>
      <c r="U12" s="128"/>
      <c r="V12" s="128"/>
      <c r="W12" s="128"/>
      <c r="X12" s="128"/>
      <c r="Y12" s="128"/>
      <c r="Z12" s="128"/>
      <c r="AA12" s="128"/>
      <c r="AB12" s="128"/>
      <c r="AC12" s="128"/>
      <c r="AD12" s="128"/>
      <c r="AE12" s="128"/>
      <c r="AF12" s="128"/>
    </row>
    <row r="13" spans="1:32" s="19" customFormat="1" ht="47.25" customHeight="1" x14ac:dyDescent="0.25">
      <c r="A13" s="15"/>
      <c r="B13" s="16" t="s">
        <v>33</v>
      </c>
      <c r="C13" s="17"/>
      <c r="D13" s="17"/>
      <c r="E13" s="17"/>
      <c r="F13" s="15"/>
      <c r="G13" s="15"/>
      <c r="H13" s="15"/>
      <c r="I13" s="15"/>
      <c r="J13" s="15"/>
      <c r="K13" s="15"/>
      <c r="L13" s="15"/>
      <c r="M13" s="15"/>
      <c r="N13" s="12">
        <f>N14</f>
        <v>1181094</v>
      </c>
      <c r="O13" s="12">
        <f t="shared" ref="O13:AE13" si="0">O14</f>
        <v>139141</v>
      </c>
      <c r="P13" s="12">
        <f t="shared" si="0"/>
        <v>8615</v>
      </c>
      <c r="Q13" s="12"/>
      <c r="R13" s="12">
        <f t="shared" si="0"/>
        <v>1041953</v>
      </c>
      <c r="S13" s="12">
        <f t="shared" si="0"/>
        <v>938008</v>
      </c>
      <c r="T13" s="12">
        <f t="shared" si="0"/>
        <v>103945</v>
      </c>
      <c r="U13" s="12">
        <f t="shared" si="0"/>
        <v>457551</v>
      </c>
      <c r="V13" s="12"/>
      <c r="W13" s="12"/>
      <c r="X13" s="12">
        <f t="shared" si="0"/>
        <v>355050</v>
      </c>
      <c r="Y13" s="12">
        <f t="shared" si="0"/>
        <v>342227</v>
      </c>
      <c r="Z13" s="12">
        <f t="shared" si="0"/>
        <v>234417</v>
      </c>
      <c r="AA13" s="12">
        <f t="shared" si="0"/>
        <v>120633</v>
      </c>
      <c r="AB13" s="12">
        <f t="shared" si="0"/>
        <v>107903</v>
      </c>
      <c r="AC13" s="12">
        <f t="shared" si="0"/>
        <v>14274</v>
      </c>
      <c r="AD13" s="12">
        <f t="shared" si="0"/>
        <v>10848</v>
      </c>
      <c r="AE13" s="12">
        <f t="shared" si="0"/>
        <v>10848</v>
      </c>
      <c r="AF13" s="18"/>
    </row>
    <row r="14" spans="1:32" s="19" customFormat="1" ht="82.5" customHeight="1" x14ac:dyDescent="0.25">
      <c r="A14" s="15" t="s">
        <v>34</v>
      </c>
      <c r="B14" s="16" t="s">
        <v>139</v>
      </c>
      <c r="C14" s="17"/>
      <c r="D14" s="17"/>
      <c r="E14" s="17"/>
      <c r="F14" s="15"/>
      <c r="G14" s="15"/>
      <c r="H14" s="15"/>
      <c r="I14" s="15"/>
      <c r="J14" s="15"/>
      <c r="K14" s="15"/>
      <c r="L14" s="15"/>
      <c r="M14" s="15"/>
      <c r="N14" s="12">
        <f>N15+N19</f>
        <v>1181094</v>
      </c>
      <c r="O14" s="12">
        <f t="shared" ref="O14:AB14" si="1">O15+O19</f>
        <v>139141</v>
      </c>
      <c r="P14" s="12">
        <f t="shared" si="1"/>
        <v>8615</v>
      </c>
      <c r="Q14" s="12"/>
      <c r="R14" s="12">
        <f t="shared" si="1"/>
        <v>1041953</v>
      </c>
      <c r="S14" s="12">
        <f t="shared" si="1"/>
        <v>938008</v>
      </c>
      <c r="T14" s="12">
        <f t="shared" si="1"/>
        <v>103945</v>
      </c>
      <c r="U14" s="12">
        <f t="shared" si="1"/>
        <v>457551</v>
      </c>
      <c r="V14" s="12"/>
      <c r="W14" s="12"/>
      <c r="X14" s="12">
        <f t="shared" si="1"/>
        <v>355050</v>
      </c>
      <c r="Y14" s="12">
        <f t="shared" ref="Y14:Z14" si="2">Y15+Y19</f>
        <v>342227</v>
      </c>
      <c r="Z14" s="12">
        <f t="shared" si="2"/>
        <v>234417</v>
      </c>
      <c r="AA14" s="12">
        <f t="shared" ref="AA14" si="3">AA15+AA19</f>
        <v>120633</v>
      </c>
      <c r="AB14" s="12">
        <f t="shared" si="1"/>
        <v>107903</v>
      </c>
      <c r="AC14" s="12">
        <f t="shared" ref="AC14:AE14" si="4">AC15+AC19</f>
        <v>14274</v>
      </c>
      <c r="AD14" s="12">
        <f t="shared" ref="AD14" si="5">AD15+AD19</f>
        <v>10848</v>
      </c>
      <c r="AE14" s="12">
        <f t="shared" si="4"/>
        <v>10848</v>
      </c>
      <c r="AF14" s="18"/>
    </row>
    <row r="15" spans="1:32" s="24" customFormat="1" ht="49.5" customHeight="1" x14ac:dyDescent="0.25">
      <c r="A15" s="20" t="s">
        <v>61</v>
      </c>
      <c r="B15" s="16" t="s">
        <v>80</v>
      </c>
      <c r="C15" s="21"/>
      <c r="D15" s="16"/>
      <c r="E15" s="16"/>
      <c r="F15" s="3"/>
      <c r="G15" s="3"/>
      <c r="H15" s="3"/>
      <c r="I15" s="3"/>
      <c r="J15" s="3"/>
      <c r="K15" s="3"/>
      <c r="L15" s="3"/>
      <c r="M15" s="3"/>
      <c r="N15" s="22">
        <f>N16</f>
        <v>1075290</v>
      </c>
      <c r="O15" s="22">
        <f t="shared" ref="O15:AE15" si="6">O16</f>
        <v>122377</v>
      </c>
      <c r="P15" s="22">
        <f t="shared" si="6"/>
        <v>8615</v>
      </c>
      <c r="Q15" s="22"/>
      <c r="R15" s="22">
        <f t="shared" si="6"/>
        <v>952913</v>
      </c>
      <c r="S15" s="22">
        <f t="shared" si="6"/>
        <v>875680</v>
      </c>
      <c r="T15" s="22">
        <f t="shared" si="6"/>
        <v>77233</v>
      </c>
      <c r="U15" s="22">
        <f t="shared" si="6"/>
        <v>382190</v>
      </c>
      <c r="V15" s="12"/>
      <c r="W15" s="12"/>
      <c r="X15" s="22">
        <f t="shared" si="6"/>
        <v>309277</v>
      </c>
      <c r="Y15" s="22">
        <f t="shared" si="6"/>
        <v>297000</v>
      </c>
      <c r="Z15" s="22">
        <f t="shared" si="6"/>
        <v>216314</v>
      </c>
      <c r="AA15" s="22">
        <f t="shared" si="6"/>
        <v>92963</v>
      </c>
      <c r="AB15" s="22">
        <f t="shared" si="6"/>
        <v>92963</v>
      </c>
      <c r="AC15" s="22">
        <f t="shared" si="6"/>
        <v>14274</v>
      </c>
      <c r="AD15" s="22">
        <f t="shared" si="6"/>
        <v>10848</v>
      </c>
      <c r="AE15" s="22">
        <f t="shared" si="6"/>
        <v>10848</v>
      </c>
      <c r="AF15" s="23"/>
    </row>
    <row r="16" spans="1:32" s="24" customFormat="1" ht="43.5" customHeight="1" x14ac:dyDescent="0.25">
      <c r="A16" s="20"/>
      <c r="B16" s="16" t="s">
        <v>81</v>
      </c>
      <c r="C16" s="21"/>
      <c r="D16" s="16"/>
      <c r="E16" s="16"/>
      <c r="F16" s="3"/>
      <c r="G16" s="3"/>
      <c r="H16" s="3"/>
      <c r="I16" s="3"/>
      <c r="J16" s="3"/>
      <c r="K16" s="3"/>
      <c r="L16" s="3"/>
      <c r="M16" s="3"/>
      <c r="N16" s="22">
        <f>N17</f>
        <v>1075290</v>
      </c>
      <c r="O16" s="22">
        <f t="shared" ref="O16:AE17" si="7">O17</f>
        <v>122377</v>
      </c>
      <c r="P16" s="22">
        <f t="shared" si="7"/>
        <v>8615</v>
      </c>
      <c r="Q16" s="22"/>
      <c r="R16" s="22">
        <f t="shared" si="7"/>
        <v>952913</v>
      </c>
      <c r="S16" s="22">
        <f t="shared" si="7"/>
        <v>875680</v>
      </c>
      <c r="T16" s="22">
        <f t="shared" si="7"/>
        <v>77233</v>
      </c>
      <c r="U16" s="22">
        <f t="shared" si="7"/>
        <v>382190</v>
      </c>
      <c r="V16" s="12"/>
      <c r="W16" s="12"/>
      <c r="X16" s="22">
        <f t="shared" si="7"/>
        <v>309277</v>
      </c>
      <c r="Y16" s="22">
        <f t="shared" si="7"/>
        <v>297000</v>
      </c>
      <c r="Z16" s="22">
        <f t="shared" si="7"/>
        <v>216314</v>
      </c>
      <c r="AA16" s="22">
        <f t="shared" si="7"/>
        <v>92963</v>
      </c>
      <c r="AB16" s="22">
        <f t="shared" si="7"/>
        <v>92963</v>
      </c>
      <c r="AC16" s="22">
        <f t="shared" si="7"/>
        <v>14274</v>
      </c>
      <c r="AD16" s="22">
        <f t="shared" si="7"/>
        <v>10848</v>
      </c>
      <c r="AE16" s="22">
        <f t="shared" si="7"/>
        <v>10848</v>
      </c>
      <c r="AF16" s="23"/>
    </row>
    <row r="17" spans="1:32" s="30" customFormat="1" ht="40.5" customHeight="1" x14ac:dyDescent="0.25">
      <c r="A17" s="20" t="s">
        <v>47</v>
      </c>
      <c r="B17" s="25" t="s">
        <v>87</v>
      </c>
      <c r="C17" s="26"/>
      <c r="D17" s="25"/>
      <c r="E17" s="25"/>
      <c r="F17" s="27"/>
      <c r="G17" s="27"/>
      <c r="H17" s="27"/>
      <c r="I17" s="27"/>
      <c r="J17" s="27"/>
      <c r="K17" s="27"/>
      <c r="L17" s="27"/>
      <c r="M17" s="27"/>
      <c r="N17" s="28">
        <f>N18</f>
        <v>1075290</v>
      </c>
      <c r="O17" s="28">
        <f t="shared" si="7"/>
        <v>122377</v>
      </c>
      <c r="P17" s="28">
        <f t="shared" si="7"/>
        <v>8615</v>
      </c>
      <c r="Q17" s="28"/>
      <c r="R17" s="28">
        <f t="shared" si="7"/>
        <v>952913</v>
      </c>
      <c r="S17" s="28">
        <f t="shared" si="7"/>
        <v>875680</v>
      </c>
      <c r="T17" s="28">
        <f t="shared" si="7"/>
        <v>77233</v>
      </c>
      <c r="U17" s="28">
        <f t="shared" si="7"/>
        <v>382190</v>
      </c>
      <c r="V17" s="12"/>
      <c r="W17" s="12"/>
      <c r="X17" s="28">
        <f t="shared" si="7"/>
        <v>309277</v>
      </c>
      <c r="Y17" s="28">
        <f t="shared" si="7"/>
        <v>297000</v>
      </c>
      <c r="Z17" s="28">
        <f t="shared" si="7"/>
        <v>216314</v>
      </c>
      <c r="AA17" s="28">
        <f t="shared" si="7"/>
        <v>92963</v>
      </c>
      <c r="AB17" s="28">
        <f t="shared" si="7"/>
        <v>92963</v>
      </c>
      <c r="AC17" s="28">
        <f t="shared" si="7"/>
        <v>14274</v>
      </c>
      <c r="AD17" s="28">
        <f t="shared" si="7"/>
        <v>10848</v>
      </c>
      <c r="AE17" s="28">
        <f t="shared" si="7"/>
        <v>10848</v>
      </c>
      <c r="AF17" s="29"/>
    </row>
    <row r="18" spans="1:32" s="2" customFormat="1" ht="182.25" x14ac:dyDescent="0.25">
      <c r="A18" s="33" t="s">
        <v>35</v>
      </c>
      <c r="B18" s="34" t="s">
        <v>46</v>
      </c>
      <c r="C18" s="35" t="s">
        <v>36</v>
      </c>
      <c r="D18" s="35" t="s">
        <v>20</v>
      </c>
      <c r="E18" s="35" t="s">
        <v>37</v>
      </c>
      <c r="F18" s="35" t="s">
        <v>50</v>
      </c>
      <c r="G18" s="111">
        <v>7388314</v>
      </c>
      <c r="H18" s="112">
        <v>278</v>
      </c>
      <c r="I18" s="35" t="s">
        <v>38</v>
      </c>
      <c r="J18" s="36">
        <v>41291</v>
      </c>
      <c r="K18" s="36">
        <v>44742</v>
      </c>
      <c r="L18" s="81" t="s">
        <v>107</v>
      </c>
      <c r="M18" s="81" t="s">
        <v>132</v>
      </c>
      <c r="N18" s="37">
        <f>O18+R18</f>
        <v>1075290</v>
      </c>
      <c r="O18" s="37">
        <v>122377</v>
      </c>
      <c r="P18" s="37">
        <v>8615</v>
      </c>
      <c r="Q18" s="108" t="s">
        <v>121</v>
      </c>
      <c r="R18" s="37">
        <f>S18+T18</f>
        <v>952913</v>
      </c>
      <c r="S18" s="37">
        <v>875680</v>
      </c>
      <c r="T18" s="37">
        <v>77233</v>
      </c>
      <c r="U18" s="37">
        <f>X18+43913+29000</f>
        <v>382190</v>
      </c>
      <c r="V18" s="12"/>
      <c r="W18" s="12"/>
      <c r="X18" s="38">
        <v>309277</v>
      </c>
      <c r="Y18" s="38">
        <v>297000</v>
      </c>
      <c r="Z18" s="38">
        <v>216314</v>
      </c>
      <c r="AA18" s="38">
        <f>X18-Z18</f>
        <v>92963</v>
      </c>
      <c r="AB18" s="38">
        <f>AA18</f>
        <v>92963</v>
      </c>
      <c r="AC18" s="38">
        <v>14274</v>
      </c>
      <c r="AD18" s="38">
        <v>10848</v>
      </c>
      <c r="AE18" s="38">
        <v>10848</v>
      </c>
      <c r="AF18" s="39"/>
    </row>
    <row r="19" spans="1:32" s="24" customFormat="1" ht="48" customHeight="1" x14ac:dyDescent="0.25">
      <c r="A19" s="55" t="s">
        <v>62</v>
      </c>
      <c r="B19" s="56" t="s">
        <v>84</v>
      </c>
      <c r="C19" s="40"/>
      <c r="D19" s="21"/>
      <c r="E19" s="40"/>
      <c r="F19" s="3"/>
      <c r="G19" s="3"/>
      <c r="H19" s="3"/>
      <c r="I19" s="40"/>
      <c r="J19" s="40"/>
      <c r="K19" s="40"/>
      <c r="L19" s="40"/>
      <c r="M19" s="41"/>
      <c r="N19" s="18">
        <f>N20</f>
        <v>105804</v>
      </c>
      <c r="O19" s="18">
        <f t="shared" ref="O19:AE21" si="8">O20</f>
        <v>16764</v>
      </c>
      <c r="P19" s="18"/>
      <c r="Q19" s="15"/>
      <c r="R19" s="18">
        <f t="shared" si="8"/>
        <v>89040</v>
      </c>
      <c r="S19" s="18">
        <f t="shared" si="8"/>
        <v>62328</v>
      </c>
      <c r="T19" s="18">
        <f t="shared" si="8"/>
        <v>26712</v>
      </c>
      <c r="U19" s="18">
        <f t="shared" si="8"/>
        <v>75361</v>
      </c>
      <c r="V19" s="13"/>
      <c r="W19" s="13"/>
      <c r="X19" s="18">
        <f t="shared" si="8"/>
        <v>45773</v>
      </c>
      <c r="Y19" s="18">
        <f t="shared" si="8"/>
        <v>45227</v>
      </c>
      <c r="Z19" s="18">
        <f t="shared" si="8"/>
        <v>18103</v>
      </c>
      <c r="AA19" s="18">
        <f t="shared" si="8"/>
        <v>27670</v>
      </c>
      <c r="AB19" s="18">
        <f t="shared" si="8"/>
        <v>14940</v>
      </c>
      <c r="AC19" s="18">
        <f t="shared" si="8"/>
        <v>0</v>
      </c>
      <c r="AD19" s="18">
        <f t="shared" si="8"/>
        <v>0</v>
      </c>
      <c r="AE19" s="18">
        <f t="shared" si="8"/>
        <v>0</v>
      </c>
      <c r="AF19" s="23"/>
    </row>
    <row r="20" spans="1:32" s="24" customFormat="1" ht="48" customHeight="1" x14ac:dyDescent="0.25">
      <c r="A20" s="20"/>
      <c r="B20" s="16" t="s">
        <v>81</v>
      </c>
      <c r="C20" s="21"/>
      <c r="D20" s="16"/>
      <c r="E20" s="16"/>
      <c r="F20" s="3"/>
      <c r="G20" s="3"/>
      <c r="H20" s="3"/>
      <c r="I20" s="3"/>
      <c r="J20" s="3"/>
      <c r="K20" s="3"/>
      <c r="L20" s="3"/>
      <c r="M20" s="3"/>
      <c r="N20" s="22">
        <f>N21</f>
        <v>105804</v>
      </c>
      <c r="O20" s="22">
        <f>O21</f>
        <v>16764</v>
      </c>
      <c r="P20" s="22"/>
      <c r="Q20" s="15"/>
      <c r="R20" s="22">
        <f>R21</f>
        <v>89040</v>
      </c>
      <c r="S20" s="22">
        <f>S21</f>
        <v>62328</v>
      </c>
      <c r="T20" s="22">
        <f>T21</f>
        <v>26712</v>
      </c>
      <c r="U20" s="22">
        <f>U21</f>
        <v>75361</v>
      </c>
      <c r="V20" s="13"/>
      <c r="W20" s="13"/>
      <c r="X20" s="22">
        <f>X21</f>
        <v>45773</v>
      </c>
      <c r="Y20" s="22">
        <f t="shared" si="8"/>
        <v>45227</v>
      </c>
      <c r="Z20" s="22">
        <f t="shared" si="8"/>
        <v>18103</v>
      </c>
      <c r="AA20" s="22">
        <f t="shared" si="8"/>
        <v>27670</v>
      </c>
      <c r="AB20" s="22">
        <f>AB21</f>
        <v>14940</v>
      </c>
      <c r="AC20" s="22">
        <f>AC21</f>
        <v>0</v>
      </c>
      <c r="AD20" s="22">
        <f>AD21</f>
        <v>0</v>
      </c>
      <c r="AE20" s="22">
        <f>AE21</f>
        <v>0</v>
      </c>
      <c r="AF20" s="23"/>
    </row>
    <row r="21" spans="1:32" s="47" customFormat="1" ht="47.25" customHeight="1" x14ac:dyDescent="0.25">
      <c r="A21" s="42" t="s">
        <v>47</v>
      </c>
      <c r="B21" s="31" t="s">
        <v>87</v>
      </c>
      <c r="C21" s="43"/>
      <c r="D21" s="31"/>
      <c r="E21" s="31"/>
      <c r="F21" s="44"/>
      <c r="G21" s="44"/>
      <c r="H21" s="44"/>
      <c r="I21" s="44"/>
      <c r="J21" s="44"/>
      <c r="K21" s="44"/>
      <c r="L21" s="44"/>
      <c r="M21" s="44"/>
      <c r="N21" s="32">
        <f>N22</f>
        <v>105804</v>
      </c>
      <c r="O21" s="32">
        <f t="shared" si="8"/>
        <v>16764</v>
      </c>
      <c r="P21" s="32"/>
      <c r="Q21" s="45"/>
      <c r="R21" s="32">
        <f t="shared" si="8"/>
        <v>89040</v>
      </c>
      <c r="S21" s="32">
        <f t="shared" si="8"/>
        <v>62328</v>
      </c>
      <c r="T21" s="32">
        <f t="shared" si="8"/>
        <v>26712</v>
      </c>
      <c r="U21" s="32">
        <f t="shared" si="8"/>
        <v>75361</v>
      </c>
      <c r="V21" s="14"/>
      <c r="W21" s="14"/>
      <c r="X21" s="32">
        <f t="shared" si="8"/>
        <v>45773</v>
      </c>
      <c r="Y21" s="32">
        <f t="shared" si="8"/>
        <v>45227</v>
      </c>
      <c r="Z21" s="32">
        <f t="shared" si="8"/>
        <v>18103</v>
      </c>
      <c r="AA21" s="32">
        <f t="shared" si="8"/>
        <v>27670</v>
      </c>
      <c r="AB21" s="32">
        <f t="shared" si="8"/>
        <v>14940</v>
      </c>
      <c r="AC21" s="32">
        <f t="shared" si="8"/>
        <v>0</v>
      </c>
      <c r="AD21" s="32">
        <f t="shared" si="8"/>
        <v>0</v>
      </c>
      <c r="AE21" s="32">
        <f t="shared" si="8"/>
        <v>0</v>
      </c>
      <c r="AF21" s="46"/>
    </row>
    <row r="22" spans="1:32" s="2" customFormat="1" ht="180" customHeight="1" x14ac:dyDescent="0.25">
      <c r="A22" s="33" t="s">
        <v>35</v>
      </c>
      <c r="B22" s="34" t="s">
        <v>40</v>
      </c>
      <c r="C22" s="35" t="s">
        <v>41</v>
      </c>
      <c r="D22" s="48" t="s">
        <v>42</v>
      </c>
      <c r="E22" s="35" t="s">
        <v>43</v>
      </c>
      <c r="F22" s="49" t="s">
        <v>44</v>
      </c>
      <c r="G22" s="111">
        <v>7686806</v>
      </c>
      <c r="H22" s="113">
        <v>278</v>
      </c>
      <c r="I22" s="35" t="s">
        <v>45</v>
      </c>
      <c r="J22" s="36" t="s">
        <v>21</v>
      </c>
      <c r="K22" s="36">
        <v>44926</v>
      </c>
      <c r="L22" s="81" t="s">
        <v>108</v>
      </c>
      <c r="M22" s="50" t="s">
        <v>49</v>
      </c>
      <c r="N22" s="51">
        <f>O22+R22</f>
        <v>105804</v>
      </c>
      <c r="O22" s="52">
        <v>16764</v>
      </c>
      <c r="P22" s="53"/>
      <c r="Q22" s="109" t="s">
        <v>122</v>
      </c>
      <c r="R22" s="54">
        <f>S22+T22</f>
        <v>89040</v>
      </c>
      <c r="S22" s="37">
        <v>62328</v>
      </c>
      <c r="T22" s="37">
        <v>26712</v>
      </c>
      <c r="U22" s="37">
        <f>X22+19588+10000</f>
        <v>75361</v>
      </c>
      <c r="V22" s="13"/>
      <c r="W22" s="13"/>
      <c r="X22" s="38">
        <v>45773</v>
      </c>
      <c r="Y22" s="38">
        <v>45227</v>
      </c>
      <c r="Z22" s="38">
        <v>18103</v>
      </c>
      <c r="AA22" s="38">
        <f>X22-Z22</f>
        <v>27670</v>
      </c>
      <c r="AB22" s="37">
        <v>14940</v>
      </c>
      <c r="AC22" s="37">
        <v>0</v>
      </c>
      <c r="AD22" s="37">
        <v>0</v>
      </c>
      <c r="AE22" s="37">
        <v>0</v>
      </c>
      <c r="AF22" s="39"/>
    </row>
    <row r="23" spans="1:32" s="63" customFormat="1" ht="20.25" hidden="1" x14ac:dyDescent="0.25">
      <c r="A23" s="66" t="s">
        <v>98</v>
      </c>
      <c r="B23" s="67" t="s">
        <v>100</v>
      </c>
      <c r="C23" s="68"/>
      <c r="D23" s="69"/>
      <c r="E23" s="68"/>
      <c r="F23" s="70"/>
      <c r="G23" s="70"/>
      <c r="H23" s="70"/>
      <c r="I23" s="68"/>
      <c r="J23" s="71"/>
      <c r="K23" s="71"/>
      <c r="L23" s="71"/>
      <c r="M23" s="72"/>
      <c r="N23" s="73"/>
      <c r="O23" s="74"/>
      <c r="P23" s="75"/>
      <c r="Q23" s="76"/>
      <c r="R23" s="77"/>
      <c r="S23" s="67"/>
      <c r="T23" s="67"/>
      <c r="U23" s="67"/>
      <c r="V23" s="78"/>
      <c r="W23" s="78"/>
      <c r="X23" s="73"/>
      <c r="Y23" s="73"/>
      <c r="Z23" s="73"/>
      <c r="AA23" s="73"/>
      <c r="AB23" s="73">
        <f>107903-90552</f>
        <v>17351</v>
      </c>
      <c r="AC23" s="73">
        <f>107903-90552</f>
        <v>17351</v>
      </c>
      <c r="AD23" s="73">
        <f>107903-90552</f>
        <v>17351</v>
      </c>
      <c r="AE23" s="73">
        <f>107903-90552</f>
        <v>17351</v>
      </c>
      <c r="AF23" s="79"/>
    </row>
    <row r="24" spans="1:32" s="63" customFormat="1" ht="45" hidden="1" customHeight="1" x14ac:dyDescent="0.25">
      <c r="A24" s="16"/>
      <c r="B24" s="16" t="s">
        <v>99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62">
        <f>N25</f>
        <v>364281</v>
      </c>
      <c r="O24" s="62">
        <f t="shared" ref="O24:AE24" si="9">O25</f>
        <v>95979</v>
      </c>
      <c r="P24" s="62">
        <f t="shared" si="9"/>
        <v>0</v>
      </c>
      <c r="Q24" s="62">
        <f t="shared" si="9"/>
        <v>0</v>
      </c>
      <c r="R24" s="62">
        <f t="shared" si="9"/>
        <v>268301</v>
      </c>
      <c r="S24" s="62">
        <f t="shared" si="9"/>
        <v>187810</v>
      </c>
      <c r="T24" s="62">
        <f t="shared" si="9"/>
        <v>80490</v>
      </c>
      <c r="U24" s="62">
        <f t="shared" si="9"/>
        <v>0</v>
      </c>
      <c r="V24" s="62"/>
      <c r="W24" s="62"/>
      <c r="X24" s="62">
        <f t="shared" si="9"/>
        <v>0</v>
      </c>
      <c r="Y24" s="62"/>
      <c r="Z24" s="62"/>
      <c r="AA24" s="62"/>
      <c r="AB24" s="62">
        <f t="shared" si="9"/>
        <v>0</v>
      </c>
      <c r="AC24" s="62">
        <f t="shared" si="9"/>
        <v>0</v>
      </c>
      <c r="AD24" s="62">
        <f t="shared" si="9"/>
        <v>0</v>
      </c>
      <c r="AE24" s="62">
        <f t="shared" si="9"/>
        <v>0</v>
      </c>
      <c r="AF24" s="16"/>
    </row>
    <row r="25" spans="1:32" s="64" customFormat="1" ht="45" hidden="1" customHeight="1" x14ac:dyDescent="0.25">
      <c r="A25" s="80" t="s">
        <v>47</v>
      </c>
      <c r="B25" s="25" t="s">
        <v>87</v>
      </c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65">
        <f>N26</f>
        <v>364281</v>
      </c>
      <c r="O25" s="65">
        <f t="shared" ref="O25:AE25" si="10">O26</f>
        <v>95979</v>
      </c>
      <c r="P25" s="65">
        <f t="shared" si="10"/>
        <v>0</v>
      </c>
      <c r="Q25" s="65">
        <f t="shared" si="10"/>
        <v>0</v>
      </c>
      <c r="R25" s="65">
        <f t="shared" si="10"/>
        <v>268301</v>
      </c>
      <c r="S25" s="65">
        <f t="shared" si="10"/>
        <v>187810</v>
      </c>
      <c r="T25" s="65">
        <f t="shared" si="10"/>
        <v>80490</v>
      </c>
      <c r="U25" s="65">
        <f t="shared" si="10"/>
        <v>0</v>
      </c>
      <c r="V25" s="65"/>
      <c r="W25" s="65"/>
      <c r="X25" s="65">
        <f t="shared" si="10"/>
        <v>0</v>
      </c>
      <c r="Y25" s="65"/>
      <c r="Z25" s="65"/>
      <c r="AA25" s="65"/>
      <c r="AB25" s="65">
        <f t="shared" si="10"/>
        <v>0</v>
      </c>
      <c r="AC25" s="65">
        <f t="shared" si="10"/>
        <v>0</v>
      </c>
      <c r="AD25" s="65">
        <f t="shared" si="10"/>
        <v>0</v>
      </c>
      <c r="AE25" s="65">
        <f t="shared" si="10"/>
        <v>0</v>
      </c>
      <c r="AF25" s="25"/>
    </row>
    <row r="26" spans="1:32" s="2" customFormat="1" ht="202.5" hidden="1" x14ac:dyDescent="0.25">
      <c r="A26" s="33" t="s">
        <v>35</v>
      </c>
      <c r="B26" s="34" t="s">
        <v>90</v>
      </c>
      <c r="C26" s="35" t="s">
        <v>91</v>
      </c>
      <c r="D26" s="57" t="s">
        <v>92</v>
      </c>
      <c r="E26" s="58" t="s">
        <v>93</v>
      </c>
      <c r="F26" s="59" t="s">
        <v>94</v>
      </c>
      <c r="G26" s="59"/>
      <c r="H26" s="59"/>
      <c r="I26" s="58" t="s">
        <v>95</v>
      </c>
      <c r="J26" s="58" t="s">
        <v>96</v>
      </c>
      <c r="K26" s="36"/>
      <c r="L26" s="36"/>
      <c r="M26" s="60" t="s">
        <v>97</v>
      </c>
      <c r="N26" s="37">
        <v>364281</v>
      </c>
      <c r="O26" s="37">
        <v>95979</v>
      </c>
      <c r="P26" s="37"/>
      <c r="Q26" s="37"/>
      <c r="R26" s="37">
        <v>268301</v>
      </c>
      <c r="S26" s="37">
        <v>187810</v>
      </c>
      <c r="T26" s="37">
        <v>80490</v>
      </c>
      <c r="U26" s="37"/>
      <c r="V26" s="13"/>
      <c r="W26" s="13"/>
      <c r="X26" s="38"/>
      <c r="Y26" s="38"/>
      <c r="Z26" s="38"/>
      <c r="AA26" s="38"/>
      <c r="AB26" s="38"/>
      <c r="AC26" s="38"/>
      <c r="AD26" s="38"/>
      <c r="AE26" s="38"/>
      <c r="AF26" s="39"/>
    </row>
    <row r="27" spans="1:32" ht="9" customHeight="1" x14ac:dyDescent="0.25">
      <c r="A27" s="61"/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</row>
    <row r="28" spans="1:32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2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2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2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  <row r="47" s="1" customFormat="1" x14ac:dyDescent="0.25"/>
    <row r="48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</sheetData>
  <mergeCells count="46">
    <mergeCell ref="Y6:Y12"/>
    <mergeCell ref="Z6:Z12"/>
    <mergeCell ref="X8:X12"/>
    <mergeCell ref="U7:U12"/>
    <mergeCell ref="O9:P9"/>
    <mergeCell ref="Q9:T9"/>
    <mergeCell ref="U6:X6"/>
    <mergeCell ref="V7:X7"/>
    <mergeCell ref="V8:W8"/>
    <mergeCell ref="O8:T8"/>
    <mergeCell ref="W9:W12"/>
    <mergeCell ref="R11:R12"/>
    <mergeCell ref="S11:T11"/>
    <mergeCell ref="R10:T10"/>
    <mergeCell ref="A1:AF1"/>
    <mergeCell ref="A2:AF2"/>
    <mergeCell ref="P10:P12"/>
    <mergeCell ref="Q10:Q12"/>
    <mergeCell ref="O10:O12"/>
    <mergeCell ref="G6:G12"/>
    <mergeCell ref="H6:H12"/>
    <mergeCell ref="M6:T6"/>
    <mergeCell ref="A3:AF3"/>
    <mergeCell ref="AF6:AF12"/>
    <mergeCell ref="M7:M12"/>
    <mergeCell ref="V9:V12"/>
    <mergeCell ref="N7:T7"/>
    <mergeCell ref="AA6:AA12"/>
    <mergeCell ref="N8:N12"/>
    <mergeCell ref="A6:A12"/>
    <mergeCell ref="AD6:AE8"/>
    <mergeCell ref="AD9:AD12"/>
    <mergeCell ref="AE9:AE12"/>
    <mergeCell ref="AB5:AF5"/>
    <mergeCell ref="A4:AF4"/>
    <mergeCell ref="B6:B12"/>
    <mergeCell ref="C6:C12"/>
    <mergeCell ref="D6:D12"/>
    <mergeCell ref="K6:K12"/>
    <mergeCell ref="E6:E12"/>
    <mergeCell ref="F6:F12"/>
    <mergeCell ref="I6:I12"/>
    <mergeCell ref="J6:J12"/>
    <mergeCell ref="L6:L12"/>
    <mergeCell ref="AC6:AC12"/>
    <mergeCell ref="AB6:AB12"/>
  </mergeCells>
  <pageMargins left="0.24" right="0.21" top="0.6" bottom="0.32" header="0.38" footer="0.2"/>
  <pageSetup paperSize="9" scale="58" fitToHeight="0" orientation="landscape" r:id="rId1"/>
  <headerFooter differentFirst="1" alignWithMargins="0">
    <oddFooter>&amp;C&amp;P</oddFooter>
  </headerFooter>
  <rowBreaks count="2" manualBreakCount="2">
    <brk id="18" max="24" man="1"/>
    <brk id="26" max="20" man="1"/>
  </rowBreaks>
  <ignoredErrors>
    <ignoredError sqref="N18:P18 R18:T1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DS QD</vt:lpstr>
      <vt:lpstr>NSTW</vt:lpstr>
      <vt:lpstr>HTMT</vt:lpstr>
      <vt:lpstr>ODA</vt:lpstr>
      <vt:lpstr>HTMT!Print_Area</vt:lpstr>
      <vt:lpstr>NSTW!Print_Area</vt:lpstr>
      <vt:lpstr>ODA!Print_Area</vt:lpstr>
      <vt:lpstr>HTMT!Print_Titles</vt:lpstr>
      <vt:lpstr>NSTW!Print_Titles</vt:lpstr>
      <vt:lpstr>ODA!Print_Titles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</dc:creator>
  <cp:lastModifiedBy>Windows User</cp:lastModifiedBy>
  <cp:lastPrinted>2022-05-17T01:59:55Z</cp:lastPrinted>
  <dcterms:created xsi:type="dcterms:W3CDTF">2021-05-27T01:53:23Z</dcterms:created>
  <dcterms:modified xsi:type="dcterms:W3CDTF">2022-05-17T01:59:57Z</dcterms:modified>
</cp:coreProperties>
</file>